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별도공모\"/>
    </mc:Choice>
  </mc:AlternateContent>
  <bookViews>
    <workbookView xWindow="0" yWindow="0" windowWidth="28800" windowHeight="12216"/>
  </bookViews>
  <sheets>
    <sheet name="1.예산총괄표" sheetId="9" r:id="rId1"/>
    <sheet name="2.예산집행계획" sheetId="6" r:id="rId2"/>
    <sheet name="3.인력구성계획" sheetId="7" r:id="rId3"/>
    <sheet name="참고. 편성가능한 예산세목" sheetId="10" r:id="rId4"/>
  </sheets>
  <externalReferences>
    <externalReference r:id="rId5"/>
    <externalReference r:id="rId6"/>
  </externalReferences>
  <definedNames>
    <definedName name="_xlnm._FilterDatabase" localSheetId="1" hidden="1">'2.예산집행계획'!$I$13</definedName>
    <definedName name="_xlnm._FilterDatabase" localSheetId="2" hidden="1">'3.인력구성계획'!#REF!</definedName>
    <definedName name="_xlnm.Print_Area" localSheetId="1">'2.예산집행계획'!$A$1:$Q$62</definedName>
    <definedName name="ㄹㄹ" localSheetId="3">[1]유효성검사목록!#REF!</definedName>
    <definedName name="ㄹㄹ">[2]유효성검사목록!#REF!</definedName>
    <definedName name="ㅇㅇ" localSheetId="3">[1]유효성검사목록!#REF!</definedName>
    <definedName name="ㅇㅇ">[2]유효성검사목록!#REF!</definedName>
    <definedName name="업무추진비">#REF!</definedName>
    <definedName name="여비">#REF!</definedName>
    <definedName name="예산" localSheetId="3">[1]유효성검사목록!#REF!</definedName>
    <definedName name="예산">[2]유효성검사목록!#REF!</definedName>
    <definedName name="운영비" localSheetId="0">[2]유효성검사목록!#REF!</definedName>
    <definedName name="운영비" localSheetId="3">[1]유효성검사목록!#REF!</definedName>
    <definedName name="운영비">#REF!</definedName>
    <definedName name="인건비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2" i="6" l="1"/>
  <c r="H31" i="6"/>
  <c r="H30" i="6"/>
  <c r="S19" i="7" l="1"/>
  <c r="S20" i="7"/>
  <c r="E16" i="6"/>
  <c r="H27" i="6" l="1"/>
  <c r="I30" i="9" l="1"/>
  <c r="D19" i="9" s="1"/>
  <c r="D51" i="9" l="1"/>
  <c r="C51" i="9"/>
  <c r="C52" i="9" s="1"/>
  <c r="E51" i="9" l="1"/>
  <c r="D52" i="9"/>
  <c r="E52" i="9" s="1"/>
  <c r="A1" i="7" l="1"/>
  <c r="A1" i="6"/>
  <c r="G11" i="6"/>
  <c r="R14" i="7"/>
  <c r="I39" i="9"/>
  <c r="H39" i="9"/>
  <c r="I38" i="9"/>
  <c r="H38" i="9"/>
  <c r="I40" i="9" l="1"/>
  <c r="D49" i="9" l="1"/>
  <c r="D50" i="9" s="1"/>
  <c r="D47" i="9"/>
  <c r="D46" i="9"/>
  <c r="D44" i="9"/>
  <c r="D43" i="9"/>
  <c r="C49" i="9"/>
  <c r="C50" i="9" s="1"/>
  <c r="C47" i="9"/>
  <c r="C46" i="9"/>
  <c r="C44" i="9"/>
  <c r="C43" i="9"/>
  <c r="E46" i="9" l="1"/>
  <c r="E44" i="9"/>
  <c r="E43" i="9"/>
  <c r="D48" i="9"/>
  <c r="E47" i="9"/>
  <c r="E49" i="9"/>
  <c r="E50" i="9" s="1"/>
  <c r="C48" i="9"/>
  <c r="E48" i="9" l="1"/>
  <c r="A1" i="9"/>
  <c r="D33" i="9"/>
  <c r="E33" i="9"/>
  <c r="H40" i="9"/>
  <c r="H41" i="9" l="1"/>
  <c r="I41" i="9"/>
  <c r="D24" i="9"/>
  <c r="S42" i="7" l="1"/>
  <c r="S43" i="7"/>
  <c r="H41" i="6"/>
  <c r="H42" i="6"/>
  <c r="H39" i="6" l="1"/>
  <c r="H40" i="6"/>
  <c r="F14" i="6" l="1"/>
  <c r="D38" i="9" s="1"/>
  <c r="F15" i="6"/>
  <c r="D40" i="9" s="1"/>
  <c r="F16" i="6"/>
  <c r="D42" i="9" s="1"/>
  <c r="D45" i="9" s="1"/>
  <c r="D39" i="9"/>
  <c r="E14" i="6"/>
  <c r="C38" i="9" s="1"/>
  <c r="E15" i="6"/>
  <c r="C40" i="9" s="1"/>
  <c r="C42" i="9"/>
  <c r="C39" i="9"/>
  <c r="E40" i="9" l="1"/>
  <c r="E39" i="9"/>
  <c r="C45" i="9"/>
  <c r="E42" i="9"/>
  <c r="E45" i="9" s="1"/>
  <c r="C41" i="9"/>
  <c r="E38" i="9"/>
  <c r="D41" i="9"/>
  <c r="D53" i="9" s="1"/>
  <c r="S85" i="7"/>
  <c r="S86" i="7"/>
  <c r="S87" i="7"/>
  <c r="S88" i="7"/>
  <c r="S89" i="7"/>
  <c r="S90" i="7"/>
  <c r="S91" i="7"/>
  <c r="S92" i="7"/>
  <c r="S93" i="7"/>
  <c r="S94" i="7"/>
  <c r="S95" i="7"/>
  <c r="S96" i="7"/>
  <c r="S97" i="7"/>
  <c r="S98" i="7"/>
  <c r="S99" i="7"/>
  <c r="S100" i="7"/>
  <c r="S101" i="7"/>
  <c r="S102" i="7"/>
  <c r="S103" i="7"/>
  <c r="S104" i="7"/>
  <c r="S105" i="7"/>
  <c r="S106" i="7"/>
  <c r="S107" i="7"/>
  <c r="S108" i="7"/>
  <c r="S109" i="7"/>
  <c r="S110" i="7"/>
  <c r="S111" i="7"/>
  <c r="S112" i="7"/>
  <c r="P14" i="7"/>
  <c r="E11" i="6"/>
  <c r="D18" i="9" s="1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C53" i="9" l="1"/>
  <c r="E41" i="9"/>
  <c r="E53" i="9" s="1"/>
  <c r="C35" i="9" s="1"/>
  <c r="D23" i="9"/>
  <c r="D12" i="9"/>
  <c r="H26" i="6"/>
  <c r="H28" i="6"/>
  <c r="H29" i="6"/>
  <c r="H22" i="6"/>
  <c r="E18" i="9" l="1"/>
  <c r="C16" i="9"/>
  <c r="B12" i="9"/>
  <c r="B13" i="9"/>
  <c r="D13" i="9"/>
  <c r="D25" i="9"/>
  <c r="E19" i="9"/>
  <c r="E20" i="9"/>
  <c r="E22" i="9"/>
  <c r="E21" i="9"/>
  <c r="S66" i="7"/>
  <c r="S67" i="7"/>
  <c r="S68" i="7"/>
  <c r="S69" i="7"/>
  <c r="S70" i="7"/>
  <c r="S71" i="7"/>
  <c r="S52" i="7"/>
  <c r="S53" i="7"/>
  <c r="S54" i="7"/>
  <c r="S55" i="7"/>
  <c r="S56" i="7"/>
  <c r="S57" i="7"/>
  <c r="S58" i="7"/>
  <c r="S59" i="7"/>
  <c r="S60" i="7"/>
  <c r="S61" i="7"/>
  <c r="S62" i="7"/>
  <c r="S63" i="7"/>
  <c r="S64" i="7"/>
  <c r="S65" i="7"/>
  <c r="S72" i="7"/>
  <c r="S73" i="7"/>
  <c r="S74" i="7"/>
  <c r="S25" i="7"/>
  <c r="S84" i="7"/>
  <c r="S83" i="7"/>
  <c r="S82" i="7"/>
  <c r="S81" i="7"/>
  <c r="S80" i="7"/>
  <c r="S79" i="7"/>
  <c r="S78" i="7"/>
  <c r="S77" i="7"/>
  <c r="S76" i="7"/>
  <c r="S75" i="7"/>
  <c r="S51" i="7"/>
  <c r="S50" i="7"/>
  <c r="S49" i="7"/>
  <c r="S48" i="7"/>
  <c r="S47" i="7"/>
  <c r="S46" i="7"/>
  <c r="S45" i="7"/>
  <c r="S44" i="7"/>
  <c r="S41" i="7"/>
  <c r="S40" i="7"/>
  <c r="S39" i="7"/>
  <c r="S38" i="7"/>
  <c r="S37" i="7"/>
  <c r="S36" i="7"/>
  <c r="S35" i="7"/>
  <c r="S34" i="7"/>
  <c r="S33" i="7"/>
  <c r="S32" i="7"/>
  <c r="S31" i="7"/>
  <c r="S30" i="7"/>
  <c r="S29" i="7"/>
  <c r="S28" i="7"/>
  <c r="S27" i="7"/>
  <c r="S26" i="7"/>
  <c r="S24" i="7"/>
  <c r="S23" i="7"/>
  <c r="S22" i="7"/>
  <c r="S21" i="7"/>
  <c r="S18" i="7"/>
  <c r="S17" i="7"/>
  <c r="Q14" i="7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38" i="6"/>
  <c r="H37" i="6"/>
  <c r="H36" i="6"/>
  <c r="H35" i="6"/>
  <c r="H34" i="6"/>
  <c r="H33" i="6"/>
  <c r="H25" i="6"/>
  <c r="H24" i="6"/>
  <c r="H23" i="6"/>
  <c r="H21" i="6"/>
  <c r="H20" i="6"/>
  <c r="H19" i="6"/>
  <c r="H18" i="6"/>
  <c r="H17" i="6"/>
  <c r="E23" i="9" l="1"/>
  <c r="E24" i="9" s="1"/>
  <c r="H14" i="6"/>
  <c r="H15" i="6"/>
  <c r="F11" i="6"/>
  <c r="H16" i="6"/>
  <c r="S14" i="7"/>
  <c r="H11" i="6" l="1"/>
</calcChain>
</file>

<file path=xl/comments1.xml><?xml version="1.0" encoding="utf-8"?>
<comments xmlns="http://schemas.openxmlformats.org/spreadsheetml/2006/main">
  <authors>
    <author>arko</author>
  </authors>
  <commentList>
    <comment ref="C16" authorId="0" shapeId="0">
      <text>
        <r>
          <rPr>
            <b/>
            <sz val="9"/>
            <color indexed="81"/>
            <rFont val="맑은 고딕"/>
            <family val="3"/>
            <charset val="129"/>
            <scheme val="minor"/>
          </rPr>
          <t>&lt;프로젝트명&gt;
프로젝트명은 교부신청서에 작성하신 프로젝트명과 
동일하게 작성해 주세요.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<sst xmlns="http://schemas.openxmlformats.org/spreadsheetml/2006/main" count="675" uniqueCount="303">
  <si>
    <t>국고보조금
교부 조건 동의</t>
    <phoneticPr fontId="4" type="noConversion"/>
  </si>
  <si>
    <t xml:space="preserve">본 단체 및 대표자는 국고보조금을 집행 및 관리함에 있어 가족 간 거래, 내부 거래, 목적 외 사용 등 보조금 교부 목적 및 사용에 위배되는 행위를 하지 않으며 이를 어길 시 관련 법 규정 및 지침에 의해 보조금 반환 및 향후 지원 제한 등 일체의 제재 조치를 받을 수 있음을 인지하고 이에 동의하며 국고보조금 교부를 신청합니다.       확인 </t>
    <phoneticPr fontId="4" type="noConversion"/>
  </si>
  <si>
    <t>aa</t>
    <phoneticPr fontId="4" type="noConversion"/>
  </si>
  <si>
    <t>보조비목</t>
    <phoneticPr fontId="4" type="noConversion"/>
  </si>
  <si>
    <t>보조세목</t>
    <phoneticPr fontId="4" type="noConversion"/>
  </si>
  <si>
    <t>국고보조금</t>
    <phoneticPr fontId="4" type="noConversion"/>
  </si>
  <si>
    <t>자기부담금</t>
    <phoneticPr fontId="4" type="noConversion"/>
  </si>
  <si>
    <t>총 예산액</t>
    <phoneticPr fontId="4" type="noConversion"/>
  </si>
  <si>
    <t xml:space="preserve"> ☜ 자동으로 산출되기 때문에 작성하실 필요가 없습니다.  e나라도움 사업등록 시, 해당표를 기준으로 예산집행계획을 입력해 주세요.</t>
    <phoneticPr fontId="4" type="noConversion"/>
  </si>
  <si>
    <t>상용임금</t>
    <phoneticPr fontId="4" type="noConversion"/>
  </si>
  <si>
    <t>기타직보수</t>
    <phoneticPr fontId="4" type="noConversion"/>
  </si>
  <si>
    <t>일용임금</t>
    <phoneticPr fontId="4" type="noConversion"/>
  </si>
  <si>
    <t>일반수용비</t>
    <phoneticPr fontId="4" type="noConversion"/>
  </si>
  <si>
    <t>공공요금및제세</t>
    <phoneticPr fontId="4" type="noConversion"/>
  </si>
  <si>
    <t>임차료</t>
    <phoneticPr fontId="4" type="noConversion"/>
  </si>
  <si>
    <t>국내여비</t>
    <phoneticPr fontId="4" type="noConversion"/>
  </si>
  <si>
    <t>국외여비</t>
    <phoneticPr fontId="4" type="noConversion"/>
  </si>
  <si>
    <t>사업추진비</t>
    <phoneticPr fontId="4" type="noConversion"/>
  </si>
  <si>
    <t>구분</t>
    <phoneticPr fontId="4" type="noConversion"/>
  </si>
  <si>
    <t>직접경비</t>
    <phoneticPr fontId="4" type="noConversion"/>
  </si>
  <si>
    <t>경상경비</t>
    <phoneticPr fontId="4" type="noConversion"/>
  </si>
  <si>
    <t>일반지출</t>
    <phoneticPr fontId="4" type="noConversion"/>
  </si>
  <si>
    <t>인건비 및 사례비</t>
    <phoneticPr fontId="4" type="noConversion"/>
  </si>
  <si>
    <t>비율</t>
    <phoneticPr fontId="4" type="noConversion"/>
  </si>
  <si>
    <r>
      <t xml:space="preserve">※ </t>
    </r>
    <r>
      <rPr>
        <b/>
        <sz val="11"/>
        <rFont val="맑은 고딕"/>
        <family val="3"/>
        <charset val="129"/>
        <scheme val="minor"/>
      </rPr>
      <t>인건비 및 사례비 편성내역 외</t>
    </r>
    <r>
      <rPr>
        <b/>
        <sz val="11"/>
        <color rgb="FFFF0000"/>
        <rFont val="맑은 고딕"/>
        <family val="3"/>
        <charset val="129"/>
        <scheme val="minor"/>
      </rPr>
      <t xml:space="preserve"> </t>
    </r>
    <r>
      <rPr>
        <b/>
        <u/>
        <sz val="11"/>
        <color rgb="FFFF0000"/>
        <rFont val="맑은 고딕"/>
        <family val="3"/>
        <charset val="129"/>
        <scheme val="minor"/>
      </rPr>
      <t>일반수용비, 임차료, 여비, 업무추진비 등에 대한 내역을 작성</t>
    </r>
    <r>
      <rPr>
        <b/>
        <sz val="11"/>
        <rFont val="맑은 고딕"/>
        <family val="3"/>
        <charset val="129"/>
        <scheme val="minor"/>
      </rPr>
      <t>해 주시기 바랍니다.</t>
    </r>
    <phoneticPr fontId="4" type="noConversion"/>
  </si>
  <si>
    <t>※ 총 사업비의 국고보조금 : 자기부담금 비율에 맞춰 세목별 국고보조금과 자기부담금을 편성해 주시기 바랍니다.</t>
    <phoneticPr fontId="4" type="noConversion"/>
  </si>
  <si>
    <r>
      <t>※ 아래 내용</t>
    </r>
    <r>
      <rPr>
        <b/>
        <sz val="11"/>
        <rFont val="맑은 고딕"/>
        <family val="3"/>
        <charset val="129"/>
        <scheme val="minor"/>
      </rPr>
      <t>은 예시입니다. 삭제하여 작성해 주시기 바랍니다.</t>
    </r>
    <phoneticPr fontId="4" type="noConversion"/>
  </si>
  <si>
    <t>국고보조금 합계</t>
    <phoneticPr fontId="4" type="noConversion"/>
  </si>
  <si>
    <t>자기부담금 합계</t>
    <phoneticPr fontId="4" type="noConversion"/>
  </si>
  <si>
    <t>총 합계</t>
    <phoneticPr fontId="4" type="noConversion"/>
  </si>
  <si>
    <t>편성내역</t>
    <phoneticPr fontId="4" type="noConversion"/>
  </si>
  <si>
    <t>재원구분</t>
    <phoneticPr fontId="4" type="noConversion"/>
  </si>
  <si>
    <t>비고</t>
    <phoneticPr fontId="4" type="noConversion"/>
  </si>
  <si>
    <t>경비</t>
    <phoneticPr fontId="4" type="noConversion"/>
  </si>
  <si>
    <t>산출내역</t>
    <phoneticPr fontId="4" type="noConversion"/>
  </si>
  <si>
    <t>국고보조금</t>
    <phoneticPr fontId="13" type="noConversion"/>
  </si>
  <si>
    <t>총액</t>
    <phoneticPr fontId="4" type="noConversion"/>
  </si>
  <si>
    <t>일용임금</t>
    <phoneticPr fontId="4" type="noConversion"/>
  </si>
  <si>
    <t>일반수용비</t>
    <phoneticPr fontId="4" type="noConversion"/>
  </si>
  <si>
    <t>사례비</t>
    <phoneticPr fontId="4" type="noConversion"/>
  </si>
  <si>
    <t>직접경비</t>
  </si>
  <si>
    <r>
      <t>예술인고용보험 사업자부담금</t>
    </r>
    <r>
      <rPr>
        <b/>
        <sz val="11"/>
        <color rgb="FFFF0000"/>
        <rFont val="맑은 고딕"/>
        <family val="3"/>
        <charset val="129"/>
      </rPr>
      <t>(필수편성)</t>
    </r>
    <phoneticPr fontId="4" type="noConversion"/>
  </si>
  <si>
    <t>직접경비</t>
    <phoneticPr fontId="4" type="noConversion"/>
  </si>
  <si>
    <t>공공요금및제세</t>
  </si>
  <si>
    <t>일반수용비</t>
  </si>
  <si>
    <r>
      <t>회계검증수수료</t>
    </r>
    <r>
      <rPr>
        <b/>
        <sz val="11"/>
        <color rgb="FFFF0000"/>
        <rFont val="맑은 고딕"/>
        <family val="3"/>
        <charset val="129"/>
      </rPr>
      <t>(필수편성)</t>
    </r>
    <phoneticPr fontId="4" type="noConversion"/>
  </si>
  <si>
    <t>경상경비</t>
  </si>
  <si>
    <t>직접경비</t>
    <phoneticPr fontId="4" type="noConversion"/>
  </si>
  <si>
    <t>직접경비</t>
    <phoneticPr fontId="4" type="noConversion"/>
  </si>
  <si>
    <t>임차료</t>
    <phoneticPr fontId="4" type="noConversion"/>
  </si>
  <si>
    <t>국내여비</t>
  </si>
  <si>
    <t>경상경비</t>
    <phoneticPr fontId="4" type="noConversion"/>
  </si>
  <si>
    <t>임차료</t>
  </si>
  <si>
    <t>사업추진비</t>
  </si>
  <si>
    <t xml:space="preserve"> - 기타직보수 : 1년 미만 고용하는 인력 보수(계약직)</t>
    <phoneticPr fontId="4" type="noConversion"/>
  </si>
  <si>
    <t xml:space="preserve"> - 일용임금 : 아르바이트 및 보조 인력 보수</t>
    <phoneticPr fontId="4" type="noConversion"/>
  </si>
  <si>
    <r>
      <t xml:space="preserve">※ </t>
    </r>
    <r>
      <rPr>
        <b/>
        <u/>
        <sz val="11"/>
        <color rgb="FFFF0000"/>
        <rFont val="맑은 고딕"/>
        <family val="3"/>
        <charset val="129"/>
        <scheme val="minor"/>
      </rPr>
      <t xml:space="preserve">사례비는 </t>
    </r>
    <r>
      <rPr>
        <b/>
        <u/>
        <sz val="11"/>
        <rFont val="맑은 고딕"/>
        <family val="3"/>
        <charset val="129"/>
        <scheme val="minor"/>
      </rPr>
      <t>4대보험 또는 2대보험에 가입한 근로자가 아닌</t>
    </r>
    <r>
      <rPr>
        <b/>
        <sz val="11"/>
        <rFont val="맑은 고딕"/>
        <family val="3"/>
        <charset val="129"/>
        <scheme val="minor"/>
      </rP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문화예술용역계약을 체결한 예술인에</t>
    </r>
    <r>
      <rPr>
        <b/>
        <sz val="11"/>
        <rFont val="맑은 고딕"/>
        <family val="3"/>
        <charset val="129"/>
        <scheme val="minor"/>
      </rPr>
      <t xml:space="preserve"> 대해 편성하는 항목입니다. </t>
    </r>
    <r>
      <rPr>
        <b/>
        <u/>
        <sz val="11"/>
        <color rgb="FFFF0000"/>
        <rFont val="맑은 고딕"/>
        <family val="3"/>
        <charset val="129"/>
        <scheme val="minor"/>
      </rPr>
      <t>사례비를 지급 받는 예술인의 경우, 예술인고용보험을 필수로 가입해야 합니다.</t>
    </r>
    <phoneticPr fontId="4" type="noConversion"/>
  </si>
  <si>
    <t>※ 회색 음영처리된 부분을 제외하고 작성해 주시기 바랍니다.</t>
    <phoneticPr fontId="4" type="noConversion"/>
  </si>
  <si>
    <t>※ 아래 내용은 예시입니다. 삭제하여 작성해 주시기 바랍니다.</t>
    <phoneticPr fontId="4" type="noConversion"/>
  </si>
  <si>
    <t>기본정보</t>
    <phoneticPr fontId="4" type="noConversion"/>
  </si>
  <si>
    <t>계약기간</t>
    <phoneticPr fontId="4" type="noConversion"/>
  </si>
  <si>
    <t>지급정보</t>
    <phoneticPr fontId="4" type="noConversion"/>
  </si>
  <si>
    <t>예술인고용보험</t>
    <phoneticPr fontId="4" type="noConversion"/>
  </si>
  <si>
    <t>재원구분</t>
    <phoneticPr fontId="4" type="noConversion"/>
  </si>
  <si>
    <t>번호</t>
    <phoneticPr fontId="4" type="noConversion"/>
  </si>
  <si>
    <t>성명</t>
  </si>
  <si>
    <t>생년</t>
    <phoneticPr fontId="4" type="noConversion"/>
  </si>
  <si>
    <t>성별</t>
    <phoneticPr fontId="4" type="noConversion"/>
  </si>
  <si>
    <t>연락처</t>
  </si>
  <si>
    <t>현직(소속)</t>
    <phoneticPr fontId="4" type="noConversion"/>
  </si>
  <si>
    <t>역할</t>
    <phoneticPr fontId="4" type="noConversion"/>
  </si>
  <si>
    <t>시작일</t>
    <phoneticPr fontId="4" type="noConversion"/>
  </si>
  <si>
    <t>종료일</t>
    <phoneticPr fontId="4" type="noConversion"/>
  </si>
  <si>
    <t>지급형태</t>
    <phoneticPr fontId="4" type="noConversion"/>
  </si>
  <si>
    <t>지급방식</t>
    <phoneticPr fontId="4" type="noConversion"/>
  </si>
  <si>
    <t>지급시기</t>
    <phoneticPr fontId="4" type="noConversion"/>
  </si>
  <si>
    <t>해당여부</t>
    <phoneticPr fontId="4" type="noConversion"/>
  </si>
  <si>
    <t>총액</t>
    <phoneticPr fontId="4" type="noConversion"/>
  </si>
  <si>
    <t>오길동</t>
    <phoneticPr fontId="4" type="noConversion"/>
  </si>
  <si>
    <t>남</t>
    <phoneticPr fontId="4" type="noConversion"/>
  </si>
  <si>
    <t>010-1234-1234</t>
    <phoneticPr fontId="4" type="noConversion"/>
  </si>
  <si>
    <t>기획행정전담</t>
    <phoneticPr fontId="4" type="noConversion"/>
  </si>
  <si>
    <t>분할지급</t>
  </si>
  <si>
    <t>매월</t>
    <phoneticPr fontId="4" type="noConversion"/>
  </si>
  <si>
    <t>해당없음</t>
  </si>
  <si>
    <t>이길동</t>
    <phoneticPr fontId="4" type="noConversion"/>
  </si>
  <si>
    <t>여</t>
    <phoneticPr fontId="4" type="noConversion"/>
  </si>
  <si>
    <t>000-0000-0000</t>
    <phoneticPr fontId="4" type="noConversion"/>
  </si>
  <si>
    <t>일용임금</t>
  </si>
  <si>
    <t>일괄지급</t>
  </si>
  <si>
    <t>12월</t>
    <phoneticPr fontId="4" type="noConversion"/>
  </si>
  <si>
    <t>기타직보수</t>
  </si>
  <si>
    <t>사례비</t>
  </si>
  <si>
    <t>11월, 12월</t>
    <phoneticPr fontId="4" type="noConversion"/>
  </si>
  <si>
    <t>일반예술인</t>
  </si>
  <si>
    <t>프로젝트명</t>
    <phoneticPr fontId="4" type="noConversion"/>
  </si>
  <si>
    <t>김한국</t>
    <phoneticPr fontId="4" type="noConversion"/>
  </si>
  <si>
    <t>이예술</t>
    <phoneticPr fontId="4" type="noConversion"/>
  </si>
  <si>
    <t>해당없음</t>
    <phoneticPr fontId="4" type="noConversion"/>
  </si>
  <si>
    <t>정길동</t>
    <phoneticPr fontId="4" type="noConversion"/>
  </si>
  <si>
    <t>홍길동</t>
    <phoneticPr fontId="4" type="noConversion"/>
  </si>
  <si>
    <t>황길동</t>
    <phoneticPr fontId="4" type="noConversion"/>
  </si>
  <si>
    <t>분할지급</t>
    <phoneticPr fontId="4" type="noConversion"/>
  </si>
  <si>
    <t>남</t>
    <phoneticPr fontId="4" type="noConversion"/>
  </si>
  <si>
    <t>000-0000-0002</t>
  </si>
  <si>
    <t>000-0000-0003</t>
  </si>
  <si>
    <t>000-0000-0004</t>
  </si>
  <si>
    <t>000-0000-0005</t>
  </si>
  <si>
    <t>ㅇㅇㅇㅇ</t>
    <phoneticPr fontId="4" type="noConversion"/>
  </si>
  <si>
    <t>aadf</t>
    <phoneticPr fontId="4" type="noConversion"/>
  </si>
  <si>
    <t>asdf</t>
    <phoneticPr fontId="4" type="noConversion"/>
  </si>
  <si>
    <t>qwer</t>
    <phoneticPr fontId="4" type="noConversion"/>
  </si>
  <si>
    <t>zxv</t>
    <phoneticPr fontId="4" type="noConversion"/>
  </si>
  <si>
    <t>음향스탭</t>
    <phoneticPr fontId="4" type="noConversion"/>
  </si>
  <si>
    <t>조명스탭</t>
    <phoneticPr fontId="4" type="noConversion"/>
  </si>
  <si>
    <t>홍보 마케팅</t>
    <phoneticPr fontId="4" type="noConversion"/>
  </si>
  <si>
    <t>[ㅇㅇㅇ]신작</t>
    <phoneticPr fontId="4" type="noConversion"/>
  </si>
  <si>
    <t>프로젝트명</t>
    <phoneticPr fontId="4" type="noConversion"/>
  </si>
  <si>
    <r>
      <t xml:space="preserve">※ 변경사항에 대하여는 </t>
    </r>
    <r>
      <rPr>
        <b/>
        <sz val="11"/>
        <color rgb="FF0000FF"/>
        <rFont val="맑은 고딕"/>
        <family val="3"/>
        <charset val="129"/>
        <scheme val="minor"/>
      </rPr>
      <t>파란색</t>
    </r>
    <r>
      <rPr>
        <b/>
        <sz val="11"/>
        <rFont val="맑은 고딕"/>
        <family val="3"/>
        <charset val="129"/>
        <scheme val="minor"/>
      </rPr>
      <t>으로 표시해 주시고 반드시 G열-변경사항 란에 변경내용을 작성해 주세요. 변경내용은 &lt;변경신청&gt; 시트에 작성하신 내용을 바탕으로 기입해 주세요.</t>
    </r>
    <phoneticPr fontId="4" type="noConversion"/>
  </si>
  <si>
    <r>
      <t xml:space="preserve">※ 변경으로 인해 삭제된 항목에 대해서는 </t>
    </r>
    <r>
      <rPr>
        <b/>
        <sz val="11"/>
        <color rgb="FFFF0000"/>
        <rFont val="맑은 고딕"/>
        <family val="3"/>
        <charset val="129"/>
        <scheme val="minor"/>
      </rPr>
      <t>빨간색</t>
    </r>
    <r>
      <rPr>
        <b/>
        <sz val="11"/>
        <color theme="1"/>
        <rFont val="맑은 고딕"/>
        <family val="3"/>
        <charset val="129"/>
        <scheme val="minor"/>
      </rPr>
      <t>으로 표시해 주시고 예산금액은 삭제해 주세요. 또한, G열-변경사항 란에 변경내용을 작성해 주세요. 변경내용은 &lt;변경신청&gt; 시트에 작성하신 내용을 바탕으로 기입해 주세요.</t>
    </r>
    <phoneticPr fontId="4" type="noConversion"/>
  </si>
  <si>
    <r>
      <t xml:space="preserve">※ 변경사항에 대하여는 </t>
    </r>
    <r>
      <rPr>
        <b/>
        <sz val="11"/>
        <color rgb="FF0000FF"/>
        <rFont val="맑은 고딕"/>
        <family val="3"/>
        <charset val="129"/>
        <scheme val="minor"/>
      </rPr>
      <t>파란색</t>
    </r>
    <r>
      <rPr>
        <b/>
        <sz val="11"/>
        <rFont val="맑은 고딕"/>
        <family val="3"/>
        <charset val="129"/>
        <scheme val="minor"/>
      </rPr>
      <t>으로 표시해 주시고 반드시 G열-변경사항 란에 변경내용을 작성해 주세요. 변경내용은 &lt;변경신청&gt; 시트에 작성하신 내용을 바탕으로 기입해 주세요.</t>
    </r>
    <phoneticPr fontId="4" type="noConversion"/>
  </si>
  <si>
    <r>
      <t xml:space="preserve">※ 변경으로 인해 삭제된 항목에 대해서는 </t>
    </r>
    <r>
      <rPr>
        <b/>
        <sz val="11"/>
        <color rgb="FFFF0000"/>
        <rFont val="맑은 고딕"/>
        <family val="3"/>
        <charset val="129"/>
        <scheme val="minor"/>
      </rPr>
      <t>빨간색</t>
    </r>
    <r>
      <rPr>
        <b/>
        <sz val="11"/>
        <color theme="1"/>
        <rFont val="맑은 고딕"/>
        <family val="3"/>
        <charset val="129"/>
        <scheme val="minor"/>
      </rPr>
      <t>으로 표시해 주시고 예산금액은 삭제해 주세요. G열-변경사항 란에 변경내용을 작성해 주세요. 변경내용은 &lt;변경신청&gt; 시트에 작성하신 내용을 바탕으로 기입해 주세요.</t>
    </r>
    <phoneticPr fontId="4" type="noConversion"/>
  </si>
  <si>
    <t>공통</t>
    <phoneticPr fontId="4" type="noConversion"/>
  </si>
  <si>
    <t>※ 참여인력구성에 관한 사항을 작성해 주시기 바랍니다. 향후 사업 홍보 및 설문조사 진행을 위하여 참여자 정보(연락처)를 정확히 기입해 주세요.</t>
    <phoneticPr fontId="4" type="noConversion"/>
  </si>
  <si>
    <t>ㅇ 외빈 초청에 따른 여비(항공권 및 숙박비)</t>
  </si>
  <si>
    <t>ㅇ 교통비(항공권), 숙박비</t>
  </si>
  <si>
    <t>ㅇ 차량(자동차, 대형버스)</t>
  </si>
  <si>
    <t>ㅇ 공공요금(전기료 및 우편료 등)</t>
  </si>
  <si>
    <t>ㅇ 무대 및 소품 등 제작비</t>
  </si>
  <si>
    <t>ㅇ 영유아 자녀돌봄비</t>
  </si>
  <si>
    <t>&lt;ㅇㅇㅇ&gt;신작</t>
    <phoneticPr fontId="4" type="noConversion"/>
  </si>
  <si>
    <t>레퍼토리 공연</t>
    <phoneticPr fontId="4" type="noConversion"/>
  </si>
  <si>
    <t>&lt;ㅇㅇㅇ&gt;신작</t>
    <phoneticPr fontId="4" type="noConversion"/>
  </si>
  <si>
    <t>공통</t>
    <phoneticPr fontId="4" type="noConversion"/>
  </si>
  <si>
    <t>지자체보조금</t>
  </si>
  <si>
    <t>광역자치단체</t>
  </si>
  <si>
    <t>기초자치단체</t>
  </si>
  <si>
    <t>공공재원(A)</t>
  </si>
  <si>
    <t>기타 국고 및 공공기관 지원금</t>
  </si>
  <si>
    <t>해외기관 및 단체 지원금</t>
  </si>
  <si>
    <t>사업수입(B)</t>
  </si>
  <si>
    <t>총  계</t>
    <phoneticPr fontId="4" type="noConversion"/>
  </si>
  <si>
    <t>업무추진비(240) 소계</t>
    <phoneticPr fontId="4" type="noConversion"/>
  </si>
  <si>
    <t>업무추진비(240)</t>
    <phoneticPr fontId="4" type="noConversion"/>
  </si>
  <si>
    <t>여비(220) 소계</t>
    <phoneticPr fontId="4" type="noConversion"/>
  </si>
  <si>
    <t>여비(220)</t>
    <phoneticPr fontId="4" type="noConversion"/>
  </si>
  <si>
    <t>운영비(210) 소계</t>
    <phoneticPr fontId="4" type="noConversion"/>
  </si>
  <si>
    <t>운영비(210)</t>
    <phoneticPr fontId="4" type="noConversion"/>
  </si>
  <si>
    <t>인건비(110) 소계</t>
    <phoneticPr fontId="4" type="noConversion"/>
  </si>
  <si>
    <t>합계</t>
  </si>
  <si>
    <t>인건비(110)</t>
    <phoneticPr fontId="4" type="noConversion"/>
  </si>
  <si>
    <t>구분</t>
  </si>
  <si>
    <t>ㅇ 경비별 예산</t>
  </si>
  <si>
    <t>ㅇ 세목별 예산</t>
    <phoneticPr fontId="4" type="noConversion"/>
  </si>
  <si>
    <t xml:space="preserve">2. 지출예산  </t>
  </si>
  <si>
    <t>문예기금 외 공공재원 소계</t>
  </si>
  <si>
    <t>* 본 사업으로 발생한 위의 수익금을 금년도 보조금 사업에 
전액 사용함을 확인합니다.      확인</t>
    <phoneticPr fontId="4" type="noConversion"/>
  </si>
  <si>
    <t>계</t>
    <phoneticPr fontId="4" type="noConversion"/>
  </si>
  <si>
    <t>미확정</t>
    <phoneticPr fontId="4" type="noConversion"/>
  </si>
  <si>
    <t>확정</t>
    <phoneticPr fontId="4" type="noConversion"/>
  </si>
  <si>
    <t>국고보조금(문화체육관광부 및 그 소속기관)</t>
  </si>
  <si>
    <r>
      <t xml:space="preserve">문예기금 외
공공재원
</t>
    </r>
    <r>
      <rPr>
        <b/>
        <sz val="11"/>
        <color rgb="FFFF0000"/>
        <rFont val="맑은 고딕"/>
        <family val="3"/>
        <charset val="129"/>
      </rPr>
      <t>(해당사항 있는 경우)</t>
    </r>
    <phoneticPr fontId="4" type="noConversion"/>
  </si>
  <si>
    <t>확정여부</t>
    <phoneticPr fontId="4" type="noConversion"/>
  </si>
  <si>
    <t>2024년 총 금액(원)</t>
  </si>
  <si>
    <t xml:space="preserve"> [(B+D)/합계(E)]X100%</t>
  </si>
  <si>
    <t>재정자립도</t>
  </si>
  <si>
    <t>[(B+C+D)/합계(E)]X100%</t>
  </si>
  <si>
    <t>자부담액</t>
    <phoneticPr fontId="4" type="noConversion"/>
  </si>
  <si>
    <t>티켓판매</t>
    <phoneticPr fontId="4" type="noConversion"/>
  </si>
  <si>
    <t>합계(E)</t>
  </si>
  <si>
    <t>금액</t>
    <phoneticPr fontId="4" type="noConversion"/>
  </si>
  <si>
    <t>내용</t>
    <phoneticPr fontId="4" type="noConversion"/>
  </si>
  <si>
    <t>방식</t>
    <phoneticPr fontId="4" type="noConversion"/>
  </si>
  <si>
    <t xml:space="preserve"> 순수한 단체의 자체 자금</t>
  </si>
  <si>
    <t>자체부담경비(D)</t>
  </si>
  <si>
    <r>
      <t>행사 수입 목표</t>
    </r>
    <r>
      <rPr>
        <b/>
        <sz val="11"/>
        <color rgb="FFFF0000"/>
        <rFont val="맑은 고딕"/>
        <family val="3"/>
        <charset val="129"/>
      </rPr>
      <t>(해당사항 있는 경우 필수 기재)</t>
    </r>
    <phoneticPr fontId="4" type="noConversion"/>
  </si>
  <si>
    <t xml:space="preserve"> 개인기부금</t>
  </si>
  <si>
    <t>계좌번호</t>
    <phoneticPr fontId="4" type="noConversion"/>
  </si>
  <si>
    <t xml:space="preserve"> 기업협찬 후원금</t>
  </si>
  <si>
    <t>민간재원(C)</t>
  </si>
  <si>
    <t>ㅇㅇ단체</t>
    <phoneticPr fontId="4" type="noConversion"/>
  </si>
  <si>
    <t>예금주</t>
    <phoneticPr fontId="4" type="noConversion"/>
  </si>
  <si>
    <t xml:space="preserve"> 사업 수입</t>
  </si>
  <si>
    <t>신한은행</t>
    <phoneticPr fontId="4" type="noConversion"/>
  </si>
  <si>
    <t>은행명</t>
    <phoneticPr fontId="4" type="noConversion"/>
  </si>
  <si>
    <t xml:space="preserve"> 한국문화예술위원회에 신청하는 보조금</t>
  </si>
  <si>
    <r>
      <t>행사 수익금 관리계좌</t>
    </r>
    <r>
      <rPr>
        <b/>
        <sz val="11"/>
        <color rgb="FFFF0000"/>
        <rFont val="맑은 고딕"/>
        <family val="3"/>
        <charset val="129"/>
      </rPr>
      <t>(해당사항 있는 경우)</t>
    </r>
    <phoneticPr fontId="4" type="noConversion"/>
  </si>
  <si>
    <t>2차 교부신청액</t>
    <phoneticPr fontId="13" type="noConversion"/>
  </si>
  <si>
    <t>1차 교부신청액</t>
    <phoneticPr fontId="13" type="noConversion"/>
  </si>
  <si>
    <t>총 지원결정액</t>
    <phoneticPr fontId="13" type="noConversion"/>
  </si>
  <si>
    <t>지원규모</t>
    <phoneticPr fontId="13" type="noConversion"/>
  </si>
  <si>
    <t xml:space="preserve">           면세사업자</t>
    <phoneticPr fontId="4" type="noConversion"/>
  </si>
  <si>
    <t xml:space="preserve">          과세사업자</t>
    <phoneticPr fontId="4" type="noConversion"/>
  </si>
  <si>
    <t>부가가치세 과세/면세</t>
    <phoneticPr fontId="13" type="noConversion"/>
  </si>
  <si>
    <t>ㅇㅇㅇ컴퍼니</t>
    <phoneticPr fontId="13" type="noConversion"/>
  </si>
  <si>
    <t>단체명</t>
    <phoneticPr fontId="13" type="noConversion"/>
  </si>
  <si>
    <t>※ 회색 음영처리된 부분을 제외하고 작성해 주시기 바랍니다.</t>
  </si>
  <si>
    <t xml:space="preserve"> - 직접경비 : 공연예술 창작주체 지원 프로젝트 추진을 위한 운영비</t>
  </si>
  <si>
    <r>
      <t xml:space="preserve">※ </t>
    </r>
    <r>
      <rPr>
        <b/>
        <sz val="11"/>
        <color rgb="FFFF0000"/>
        <rFont val="맑은 고딕"/>
        <family val="3"/>
        <charset val="129"/>
      </rPr>
      <t>총 사업비 중 최소 10% 이상 자부담액(사업수입+민간재원+자체부담경비)을 편성</t>
    </r>
    <r>
      <rPr>
        <b/>
        <sz val="11"/>
        <color rgb="FF000000"/>
        <rFont val="맑은 고딕"/>
        <family val="3"/>
        <charset val="129"/>
      </rPr>
      <t>해야 합니다.</t>
    </r>
  </si>
  <si>
    <r>
      <t>※ 아래 내용</t>
    </r>
    <r>
      <rPr>
        <b/>
        <sz val="11"/>
        <color rgb="FF1604FA"/>
        <rFont val="맑은 고딕"/>
        <family val="3"/>
        <charset val="129"/>
      </rPr>
      <t>(파란색 글씨)</t>
    </r>
    <r>
      <rPr>
        <b/>
        <sz val="11"/>
        <color rgb="FF000000"/>
        <rFont val="맑은 고딕"/>
        <family val="3"/>
        <charset val="129"/>
      </rPr>
      <t xml:space="preserve">은 예시입니다. </t>
    </r>
  </si>
  <si>
    <t>국외여비</t>
  </si>
  <si>
    <t>지방비</t>
    <phoneticPr fontId="4" type="noConversion"/>
  </si>
  <si>
    <t>지방비 합계</t>
    <phoneticPr fontId="4" type="noConversion"/>
  </si>
  <si>
    <t>※ 지방비는 해당하시는 단체만 작성 부탁드리며(지방비 매칭 사업 등) 국고보조금과의 중복 정산을 방지하기 위한 참고용으로 e나라도움 정산대상은 아닙니다.</t>
    <phoneticPr fontId="4" type="noConversion"/>
  </si>
  <si>
    <t>~2023년까지 예술위 
사업 정산완료 여부</t>
    <phoneticPr fontId="4" type="noConversion"/>
  </si>
  <si>
    <t>1. 수입예산</t>
    <phoneticPr fontId="4" type="noConversion"/>
  </si>
  <si>
    <t>0. 개요</t>
    <phoneticPr fontId="13" type="noConversion"/>
  </si>
  <si>
    <t xml:space="preserve"> ☜ 단체명 기입 및 과세/면세 사업자 선택, 확인사항 체크 바랍니다.</t>
    <phoneticPr fontId="4" type="noConversion"/>
  </si>
  <si>
    <t xml:space="preserve"> ☜ 티켓 판매 등 수익금 발생의 경우, 행사 수입 목표액을 작성해주세요. 해당 금액은 사업수입(B)으로 자동 합산됩니다.</t>
    <phoneticPr fontId="4" type="noConversion"/>
  </si>
  <si>
    <t xml:space="preserve"> ☜ 행사 수익금 관리계좌의 경우, 해당 계좌 통장사본을 e나라도움 사업등록 시 함께 제출해주시기 바랍니다.</t>
    <phoneticPr fontId="4" type="noConversion"/>
  </si>
  <si>
    <t xml:space="preserve"> ☜ 자부담액(사업수입+민간재원+자체부담경비)를 기입하세요. 자부담률은 총 사업비의 10% 이상이 되어야 합니다.</t>
    <phoneticPr fontId="4" type="noConversion"/>
  </si>
  <si>
    <t xml:space="preserve"> ☜ 수익금의 경우는 자체부담경비(D)가 아닌 사업수입(B)에 해당하며 금년 보조사업에 전액 재투입하셔야 합니다.</t>
    <phoneticPr fontId="4" type="noConversion"/>
  </si>
  <si>
    <t>※ 수입예산과 지출예산의 총액은 같아야 합니다.</t>
    <phoneticPr fontId="4" type="noConversion"/>
  </si>
  <si>
    <t>4대보험 또는 2대보험 사업자부담금</t>
    <phoneticPr fontId="4" type="noConversion"/>
  </si>
  <si>
    <t>민간이전(320)</t>
    <phoneticPr fontId="4" type="noConversion"/>
  </si>
  <si>
    <t>고용부담금</t>
  </si>
  <si>
    <t>고용부담금</t>
    <phoneticPr fontId="4" type="noConversion"/>
  </si>
  <si>
    <t>민간이전(320) 소계</t>
    <phoneticPr fontId="4" type="noConversion"/>
  </si>
  <si>
    <t>ㅇ 간담회비용 (워크숍, 간담회 등)</t>
  </si>
  <si>
    <t>ㅇ 공무원 여비규정에 따라 한도 내 실비
 - 교통비 : 항공, 철도, 선박, 버스 운임료
 - 숙박비 : 서울특별시 10만원/광역시 8만원/그 외 7만원
 * 제주특별자치도, 세종특별자치시는 7만원 한도</t>
  </si>
  <si>
    <t>ㅇ 교통비, 숙박비, 유류비 등</t>
  </si>
  <si>
    <t>ㅇ 공간 임차 및 대관료(공연, 연습, 워크숍 진행 등)</t>
  </si>
  <si>
    <t>ㅇ 조명, 음향, 악기 등 임차료</t>
  </si>
  <si>
    <t>공공요금 및 제세</t>
  </si>
  <si>
    <t>ㅇ 회계검사 수수료</t>
  </si>
  <si>
    <t>ㅇ 공연장 안전관리 컨설팅비</t>
  </si>
  <si>
    <t>ㅇ 저작권료</t>
  </si>
  <si>
    <t>ㅇ 재료 및 소모성 물품 구입비</t>
  </si>
  <si>
    <t>ㅇ 출판·인쇄비</t>
  </si>
  <si>
    <t>ㅇ 안내·홍보물 등 제작비</t>
  </si>
  <si>
    <t>ㅇ 사례비(원천세 포함)</t>
  </si>
  <si>
    <r>
      <t xml:space="preserve">ㅇ </t>
    </r>
    <r>
      <rPr>
        <sz val="11"/>
        <color rgb="FFFF0000"/>
        <rFont val="맑은 고딕"/>
        <family val="3"/>
        <charset val="129"/>
      </rPr>
      <t>(필수편성)</t>
    </r>
    <r>
      <rPr>
        <sz val="11"/>
        <color rgb="FF000000"/>
        <rFont val="맑은 고딕"/>
        <family val="3"/>
        <charset val="129"/>
      </rPr>
      <t xml:space="preserve"> 예술인고용보험 사업자부담금</t>
    </r>
  </si>
  <si>
    <t>ㅇ 4대보험, 2대보험 사업자부담금</t>
  </si>
  <si>
    <t>비고</t>
  </si>
  <si>
    <t>편성가능한 항목</t>
  </si>
  <si>
    <t>보조세목</t>
  </si>
  <si>
    <t>[참고] 편성가능한 예산세목</t>
  </si>
  <si>
    <t>ㅇ 1년 미만으로 고용하는 인력 보수</t>
    <phoneticPr fontId="4" type="noConversion"/>
  </si>
  <si>
    <t>ㅇ 아르바이트 및 보조인력 임금</t>
    <phoneticPr fontId="4" type="noConversion"/>
  </si>
  <si>
    <t>경상경비/직접경비 구분</t>
    <phoneticPr fontId="4" type="noConversion"/>
  </si>
  <si>
    <t>ㅇ 총사업비(보조금+자부담) 기준 회계검증수수료
 - 1천 5백만원 이상 ~ 3천만원 미만 : 302,000원
 - 3천만원 이상 ~ 4천만원 미만 : 360,000원
 - 4천만원 이상 ~ 5천만원 미만 : 390,000원
 - 5천만원 이상 ~ 6천만원 미만 : 541,000원
 - 6천만원 이상 ~ 7천만원 미만 : 586,000원
 - 7천만원 이상 ~ 8천만원 미만 : 631,000원
 - 8천만원 이상 ~ 9천만원 미만 : 676,000원
 - 9천만원 이상 ~ 1억원 미만 :  722,000원
 - 1억원 이상 ~ 2억원 미만 : 908,000원
 - 2억원 이상 ~ 3억원 미만 : 957,000원
 - 3억원 이상 ~ 4억원 미만 : 988,000원
 - 4억원 이상 ~ 5억원 미만 : 1,032,000원</t>
    <phoneticPr fontId="4" type="noConversion"/>
  </si>
  <si>
    <t xml:space="preserve"> ☜ 국고보조금 내에서 경상경비는 30% 이하(창작공간 유형은 50% 이하)로 편성해야 합니다. 참고해 주세요.</t>
    <phoneticPr fontId="4" type="noConversion"/>
  </si>
  <si>
    <t>ㅇ 안전관리 미흡 공연장에 해당하거나 공연장 안전관리 
    컨설팅을 원하는 단체 대상으로 추후 별도 안내</t>
    <phoneticPr fontId="4" type="noConversion"/>
  </si>
  <si>
    <t>예금종목</t>
    <phoneticPr fontId="4" type="noConversion"/>
  </si>
  <si>
    <t>보통예금</t>
    <phoneticPr fontId="4" type="noConversion"/>
  </si>
  <si>
    <t>직접경비
(단체 운영 공연장, 연습실, 사무실 임차료는 경상경비)</t>
    <phoneticPr fontId="4" type="noConversion"/>
  </si>
  <si>
    <t>단체 운영 공연장 임차료는 경상경비입니다</t>
    <phoneticPr fontId="4" type="noConversion"/>
  </si>
  <si>
    <t>ㅇ 화재보험 필수</t>
    <phoneticPr fontId="4" type="noConversion"/>
  </si>
  <si>
    <r>
      <t xml:space="preserve">ㅇ </t>
    </r>
    <r>
      <rPr>
        <sz val="11"/>
        <color rgb="FFFF0000"/>
        <rFont val="맑은 고딕"/>
        <family val="3"/>
        <charset val="129"/>
      </rPr>
      <t xml:space="preserve">(필수편성) </t>
    </r>
    <r>
      <rPr>
        <sz val="11"/>
        <color rgb="FF000000"/>
        <rFont val="맑은 고딕"/>
        <family val="3"/>
        <charset val="129"/>
      </rPr>
      <t>보험료(화재보험, 산재 및 상해보험, 행사보험 등)</t>
    </r>
    <phoneticPr fontId="4" type="noConversion"/>
  </si>
  <si>
    <t>프로그램 1 초청강사</t>
    <phoneticPr fontId="4" type="noConversion"/>
  </si>
  <si>
    <t>프로그램 2 초청강사</t>
    <phoneticPr fontId="4" type="noConversion"/>
  </si>
  <si>
    <t>[ㅇㅇㅇ]레퍼토리</t>
    <phoneticPr fontId="4" type="noConversion"/>
  </si>
  <si>
    <r>
      <t>※ 인건비(기타직보수, 일용임금)는 4대보험 또는 2대보험을 보장하는 근로계약을 체결한 예술인</t>
    </r>
    <r>
      <rPr>
        <b/>
        <sz val="11"/>
        <rFont val="맑은 고딕"/>
        <family val="3"/>
        <charset val="129"/>
        <scheme val="minor"/>
      </rPr>
      <t xml:space="preserve">에 대해 편성하는 항목입니다. </t>
    </r>
    <r>
      <rPr>
        <b/>
        <sz val="11"/>
        <color rgb="FFFF0000"/>
        <rFont val="맑은 고딕"/>
        <family val="3"/>
        <charset val="129"/>
        <scheme val="minor"/>
      </rPr>
      <t xml:space="preserve"> </t>
    </r>
    <r>
      <rPr>
        <b/>
        <u/>
        <sz val="11"/>
        <color rgb="FFFF0000"/>
        <rFont val="맑은 고딕"/>
        <family val="3"/>
        <charset val="129"/>
        <scheme val="minor"/>
      </rPr>
      <t>* 확정된 내역은 모두 작성해주시고, 미확정된 내역과 연락처 등은 선정 이후 작성해주셔도 됩니다.</t>
    </r>
    <phoneticPr fontId="4" type="noConversion"/>
  </si>
  <si>
    <r>
      <t xml:space="preserve">※ </t>
    </r>
    <r>
      <rPr>
        <b/>
        <u/>
        <sz val="11"/>
        <color rgb="FFFF0000"/>
        <rFont val="맑은 고딕"/>
        <family val="3"/>
        <charset val="129"/>
        <scheme val="minor"/>
      </rPr>
      <t>회색 음영처리된 부분을 제외하고 작성</t>
    </r>
    <r>
      <rPr>
        <b/>
        <sz val="11"/>
        <rFont val="맑은 고딕"/>
        <family val="3"/>
        <charset val="129"/>
        <scheme val="minor"/>
      </rPr>
      <t>해 주시기 바랍니다.</t>
    </r>
    <r>
      <rPr>
        <b/>
        <sz val="11"/>
        <color rgb="FFFF0000"/>
        <rFont val="맑은 고딕"/>
        <family val="3"/>
        <charset val="129"/>
        <scheme val="minor"/>
      </rPr>
      <t xml:space="preserve"> </t>
    </r>
    <r>
      <rPr>
        <b/>
        <u/>
        <sz val="11"/>
        <color rgb="FFFF0000"/>
        <rFont val="맑은 고딕"/>
        <family val="3"/>
        <charset val="129"/>
        <scheme val="minor"/>
      </rPr>
      <t>인건비(기타직보수, 일용임금) 및 사례비의 경우 3.인력구성계획 시트를 작성</t>
    </r>
    <r>
      <rPr>
        <b/>
        <u/>
        <sz val="11"/>
        <rFont val="맑은 고딕"/>
        <family val="3"/>
        <charset val="129"/>
        <scheme val="minor"/>
      </rPr>
      <t>하시면 자동으로 입력됩니다.</t>
    </r>
    <phoneticPr fontId="4" type="noConversion"/>
  </si>
  <si>
    <r>
      <t>화재보험, 산재 또는 상해보험 등</t>
    </r>
    <r>
      <rPr>
        <b/>
        <sz val="11"/>
        <color rgb="FFFF0000"/>
        <rFont val="맑은 고딕"/>
        <family val="3"/>
        <charset val="129"/>
      </rPr>
      <t>(필수편성)</t>
    </r>
    <r>
      <rPr>
        <b/>
        <sz val="11"/>
        <color rgb="FF0000FF"/>
        <rFont val="맑은 고딕"/>
        <family val="3"/>
        <charset val="129"/>
      </rPr>
      <t xml:space="preserve"> </t>
    </r>
    <phoneticPr fontId="4" type="noConversion"/>
  </si>
  <si>
    <t>공통</t>
    <phoneticPr fontId="4" type="noConversion"/>
  </si>
  <si>
    <t>강길동</t>
    <phoneticPr fontId="4" type="noConversion"/>
  </si>
  <si>
    <t>한길동</t>
    <phoneticPr fontId="4" type="noConversion"/>
  </si>
  <si>
    <t>남</t>
    <phoneticPr fontId="4" type="noConversion"/>
  </si>
  <si>
    <t>여</t>
    <phoneticPr fontId="4" type="noConversion"/>
  </si>
  <si>
    <t>000-0000-0000</t>
    <phoneticPr fontId="4" type="noConversion"/>
  </si>
  <si>
    <t>000-0000-0001</t>
    <phoneticPr fontId="4" type="noConversion"/>
  </si>
  <si>
    <t>안전관리</t>
    <phoneticPr fontId="4" type="noConversion"/>
  </si>
  <si>
    <t>하우스매니저</t>
    <phoneticPr fontId="4" type="noConversion"/>
  </si>
  <si>
    <t>해당없음</t>
    <phoneticPr fontId="4" type="noConversion"/>
  </si>
  <si>
    <t>워크숍 참여자 간담회 식비 30명*20,000원*4회</t>
    <phoneticPr fontId="4" type="noConversion"/>
  </si>
  <si>
    <t>연습실 대관료 300,000원*7개월</t>
    <phoneticPr fontId="4" type="noConversion"/>
  </si>
  <si>
    <t>숙박비 50,000원*10실*6박*2회</t>
    <phoneticPr fontId="4" type="noConversion"/>
  </si>
  <si>
    <t>음향조명 1,000,000원*2식*2회</t>
    <phoneticPr fontId="4" type="noConversion"/>
  </si>
  <si>
    <t>의상대여 3,000,000원</t>
    <phoneticPr fontId="4" type="noConversion"/>
  </si>
  <si>
    <t>홍보물인쇄 9,000,000원</t>
    <phoneticPr fontId="4" type="noConversion"/>
  </si>
  <si>
    <t>무대 제작 18,000,000원*1식</t>
    <phoneticPr fontId="4" type="noConversion"/>
  </si>
  <si>
    <t>영상제작비 5,000,000원*3식</t>
    <phoneticPr fontId="4" type="noConversion"/>
  </si>
  <si>
    <t>무대 제작 18,000,000원*1식</t>
    <phoneticPr fontId="4" type="noConversion"/>
  </si>
  <si>
    <t xml:space="preserve">무대 배경 3D 맵핑 18,000,000원 </t>
    <phoneticPr fontId="4" type="noConversion"/>
  </si>
  <si>
    <t xml:space="preserve">무대 배경 3D 맵핑 18,000,000원 </t>
    <phoneticPr fontId="4" type="noConversion"/>
  </si>
  <si>
    <t>홍보물인쇄 6,562,000원</t>
    <phoneticPr fontId="4" type="noConversion"/>
  </si>
  <si>
    <t>레퍼토리 공연</t>
    <phoneticPr fontId="4" type="noConversion"/>
  </si>
  <si>
    <t>공연장대관료 14,000,000원(부대시설사용비포함)</t>
    <phoneticPr fontId="4" type="noConversion"/>
  </si>
  <si>
    <t>무대 소품 제작 10,000,000원*1식</t>
    <phoneticPr fontId="4" type="noConversion"/>
  </si>
  <si>
    <t>무대 소품 제작 15,000,000원*1식</t>
    <phoneticPr fontId="4" type="noConversion"/>
  </si>
  <si>
    <t>사례비</t>
    <phoneticPr fontId="4" type="noConversion"/>
  </si>
  <si>
    <t>분할지급</t>
    <phoneticPr fontId="4" type="noConversion"/>
  </si>
  <si>
    <t>일반예술인</t>
    <phoneticPr fontId="4" type="noConversion"/>
  </si>
  <si>
    <t>연출</t>
    <phoneticPr fontId="4" type="noConversion"/>
  </si>
  <si>
    <t>연출</t>
    <phoneticPr fontId="4" type="noConversion"/>
  </si>
  <si>
    <t>작가</t>
    <phoneticPr fontId="4" type="noConversion"/>
  </si>
  <si>
    <t>예술감독</t>
    <phoneticPr fontId="4" type="noConversion"/>
  </si>
  <si>
    <t>작가</t>
    <phoneticPr fontId="4" type="noConversion"/>
  </si>
  <si>
    <t>작사</t>
    <phoneticPr fontId="4" type="noConversion"/>
  </si>
  <si>
    <t>작곡</t>
    <phoneticPr fontId="4" type="noConversion"/>
  </si>
  <si>
    <t>연주</t>
    <phoneticPr fontId="4" type="noConversion"/>
  </si>
  <si>
    <t>배우</t>
    <phoneticPr fontId="4" type="noConversion"/>
  </si>
  <si>
    <t>배우</t>
    <phoneticPr fontId="4" type="noConversion"/>
  </si>
  <si>
    <t>코러스</t>
    <phoneticPr fontId="4" type="noConversion"/>
  </si>
  <si>
    <t>코러스</t>
    <phoneticPr fontId="4" type="noConversion"/>
  </si>
  <si>
    <t>배우</t>
    <phoneticPr fontId="4" type="noConversion"/>
  </si>
  <si>
    <r>
      <t xml:space="preserve">※ 국고보조금 내에서 </t>
    </r>
    <r>
      <rPr>
        <b/>
        <sz val="11"/>
        <color rgb="FFFF0000"/>
        <rFont val="맑은 고딕"/>
        <family val="3"/>
        <charset val="129"/>
      </rPr>
      <t>경상경비는 30% 이하</t>
    </r>
    <r>
      <rPr>
        <b/>
        <sz val="11"/>
        <color rgb="FF000000"/>
        <rFont val="맑은 고딕"/>
        <family val="3"/>
        <charset val="129"/>
      </rPr>
      <t>로 편성가능합니다.</t>
    </r>
    <phoneticPr fontId="4" type="noConversion"/>
  </si>
  <si>
    <t>30,000원 x 500장</t>
    <phoneticPr fontId="4" type="noConversion"/>
  </si>
  <si>
    <t xml:space="preserve"> - 경상경비 : 공연예술 창작주체 지원 프로젝트 외 단체 일반 운영을 위한 경비(사무실, 연습실 임차료, 일용직 및 기타직 인건비, 각종 세금 등)</t>
    <phoneticPr fontId="4" type="noConversion"/>
  </si>
  <si>
    <t>경상경비</t>
    <phoneticPr fontId="4" type="noConversion"/>
  </si>
  <si>
    <t>ㅇ 예술위원회 연수단원, 무대기술인턴, 공연예술전문인력 대상 인건비 중복(추가) 집행 불가</t>
    <phoneticPr fontId="4" type="noConversion"/>
  </si>
  <si>
    <t>ㅇ 예술위원회 연수단원, 무대기술인턴, 공연예술전문인력 대상 인건비 중복(추가) 집행 불가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</si>
</sst>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3" formatCode="_-* #,##0.00_-;\-* #,##0.00_-;_-* &quot;-&quot;??_-;_-@_-"/>
    <numFmt numFmtId="176" formatCode="0_);[Red]\(0\)"/>
  </numFmts>
  <fonts count="3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u/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1604FA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1604FA"/>
      <name val="맑은 고딕"/>
      <family val="3"/>
      <charset val="129"/>
    </font>
    <font>
      <sz val="11"/>
      <color rgb="FF0000FF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sz val="11"/>
      <color rgb="FF1604FA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2060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C6464"/>
        <bgColor indexed="64"/>
      </patternFill>
    </fill>
    <fill>
      <patternFill patternType="solid">
        <fgColor rgb="FFF4B18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theme="1"/>
      </right>
      <top style="medium">
        <color rgb="FF1604FA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rgb="FF1604FA"/>
      </top>
      <bottom style="thin">
        <color rgb="FF000000"/>
      </bottom>
      <diagonal/>
    </border>
    <border>
      <left style="thin">
        <color auto="1"/>
      </left>
      <right style="medium">
        <color rgb="FF0000FF"/>
      </right>
      <top style="thin">
        <color auto="1"/>
      </top>
      <bottom style="medium">
        <color rgb="FF1604FA"/>
      </bottom>
      <diagonal/>
    </border>
    <border>
      <left style="medium">
        <color rgb="FF1604FA"/>
      </left>
      <right style="thin">
        <color auto="1"/>
      </right>
      <top style="thin">
        <color auto="1"/>
      </top>
      <bottom style="medium">
        <color rgb="FF1604FA"/>
      </bottom>
      <diagonal/>
    </border>
    <border>
      <left style="thin">
        <color auto="1"/>
      </left>
      <right style="medium">
        <color rgb="FF0000FF"/>
      </right>
      <top style="thin">
        <color auto="1"/>
      </top>
      <bottom style="thin">
        <color auto="1"/>
      </bottom>
      <diagonal/>
    </border>
    <border>
      <left style="medium">
        <color rgb="FF1604FA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FF"/>
      </right>
      <top style="medium">
        <color rgb="FF1604FA"/>
      </top>
      <bottom style="thin">
        <color auto="1"/>
      </bottom>
      <diagonal/>
    </border>
    <border>
      <left style="medium">
        <color rgb="FF1604FA"/>
      </left>
      <right style="thin">
        <color auto="1"/>
      </right>
      <top style="medium">
        <color rgb="FF1604FA"/>
      </top>
      <bottom style="thin">
        <color auto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medium">
        <color rgb="FF1604FA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medium">
        <color rgb="FF0000FF"/>
      </left>
      <right style="medium">
        <color rgb="FF0000FF"/>
      </right>
      <top style="thin">
        <color auto="1"/>
      </top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 style="thin">
        <color auto="1"/>
      </top>
      <bottom style="thin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thin">
        <color auto="1"/>
      </bottom>
      <diagonal/>
    </border>
    <border>
      <left style="thin">
        <color auto="1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 style="medium">
        <color rgb="FF0000FF"/>
      </left>
      <right style="thin">
        <color auto="1"/>
      </right>
      <top style="medium">
        <color rgb="FF0000FF"/>
      </top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ck">
        <color rgb="FF0000FF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/>
      <top style="thick">
        <color rgb="FF0000FF"/>
      </top>
      <bottom style="thin">
        <color indexed="64"/>
      </bottom>
      <diagonal/>
    </border>
    <border>
      <left/>
      <right style="thin">
        <color indexed="64"/>
      </right>
      <top style="thick">
        <color rgb="FF0000FF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9" fontId="22" fillId="0" borderId="0">
      <alignment vertical="center"/>
    </xf>
  </cellStyleXfs>
  <cellXfs count="3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4" borderId="0" xfId="0" applyFont="1" applyFill="1" applyAlignment="1" applyProtection="1">
      <alignment vertical="center"/>
      <protection locked="0"/>
    </xf>
    <xf numFmtId="0" fontId="5" fillId="4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Protection="1">
      <alignment vertical="center"/>
      <protection locked="0"/>
    </xf>
    <xf numFmtId="0" fontId="3" fillId="5" borderId="2" xfId="0" applyFont="1" applyFill="1" applyBorder="1" applyAlignment="1">
      <alignment horizontal="center" vertical="center"/>
    </xf>
    <xf numFmtId="0" fontId="8" fillId="4" borderId="0" xfId="0" applyFont="1" applyFill="1">
      <alignment vertical="center"/>
    </xf>
    <xf numFmtId="0" fontId="6" fillId="4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0" fontId="8" fillId="4" borderId="0" xfId="0" applyFont="1" applyFill="1" applyAlignment="1" applyProtection="1">
      <alignment vertical="center"/>
      <protection locked="0"/>
    </xf>
    <xf numFmtId="0" fontId="3" fillId="4" borderId="0" xfId="0" applyFont="1" applyFill="1" applyProtection="1">
      <alignment vertical="center"/>
      <protection locked="0"/>
    </xf>
    <xf numFmtId="0" fontId="5" fillId="0" borderId="0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5" fillId="5" borderId="2" xfId="0" applyFont="1" applyFill="1" applyBorder="1" applyAlignment="1">
      <alignment horizontal="center" vertical="center"/>
    </xf>
    <xf numFmtId="41" fontId="5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41" fontId="3" fillId="5" borderId="2" xfId="1" applyFont="1" applyFill="1" applyBorder="1">
      <alignment vertical="center"/>
    </xf>
    <xf numFmtId="0" fontId="5" fillId="7" borderId="2" xfId="0" applyFont="1" applyFill="1" applyBorder="1" applyAlignment="1">
      <alignment horizontal="center" vertical="center"/>
    </xf>
    <xf numFmtId="49" fontId="12" fillId="7" borderId="2" xfId="0" applyNumberFormat="1" applyFont="1" applyFill="1" applyBorder="1" applyAlignment="1">
      <alignment horizontal="center" vertical="center" wrapText="1"/>
    </xf>
    <xf numFmtId="49" fontId="12" fillId="8" borderId="2" xfId="0" applyNumberFormat="1" applyFont="1" applyFill="1" applyBorder="1" applyAlignment="1">
      <alignment horizontal="center" vertical="center" wrapText="1"/>
    </xf>
    <xf numFmtId="0" fontId="12" fillId="9" borderId="2" xfId="0" applyFont="1" applyFill="1" applyBorder="1" applyAlignment="1">
      <alignment horizontal="center" vertical="center"/>
    </xf>
    <xf numFmtId="49" fontId="12" fillId="9" borderId="2" xfId="0" applyNumberFormat="1" applyFont="1" applyFill="1" applyBorder="1" applyAlignment="1">
      <alignment horizontal="center" vertical="center" wrapText="1"/>
    </xf>
    <xf numFmtId="49" fontId="12" fillId="5" borderId="14" xfId="0" applyNumberFormat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left" vertical="center"/>
    </xf>
    <xf numFmtId="41" fontId="5" fillId="5" borderId="2" xfId="1" applyFont="1" applyFill="1" applyBorder="1">
      <alignment vertical="center"/>
    </xf>
    <xf numFmtId="41" fontId="2" fillId="5" borderId="2" xfId="1" applyFont="1" applyFill="1" applyBorder="1" applyAlignment="1">
      <alignment vertical="center"/>
    </xf>
    <xf numFmtId="49" fontId="3" fillId="5" borderId="2" xfId="0" applyNumberFormat="1" applyFont="1" applyFill="1" applyBorder="1" applyAlignment="1">
      <alignment horizontal="center" vertical="center"/>
    </xf>
    <xf numFmtId="49" fontId="12" fillId="5" borderId="2" xfId="0" applyNumberFormat="1" applyFont="1" applyFill="1" applyBorder="1" applyAlignment="1">
      <alignment horizontal="left" vertical="center"/>
    </xf>
    <xf numFmtId="41" fontId="12" fillId="5" borderId="2" xfId="1" applyFont="1" applyFill="1" applyBorder="1" applyAlignment="1">
      <alignment horizontal="center" vertical="center"/>
    </xf>
    <xf numFmtId="41" fontId="14" fillId="5" borderId="2" xfId="1" applyFont="1" applyFill="1" applyBorder="1" applyAlignment="1">
      <alignment horizontal="center" vertical="center"/>
    </xf>
    <xf numFmtId="49" fontId="14" fillId="5" borderId="2" xfId="0" applyNumberFormat="1" applyFont="1" applyFill="1" applyBorder="1" applyAlignment="1">
      <alignment horizontal="center" vertical="center" wrapText="1"/>
    </xf>
    <xf numFmtId="49" fontId="14" fillId="5" borderId="2" xfId="0" applyNumberFormat="1" applyFont="1" applyFill="1" applyBorder="1" applyAlignment="1">
      <alignment horizontal="left" vertical="center"/>
    </xf>
    <xf numFmtId="41" fontId="16" fillId="0" borderId="2" xfId="0" applyNumberFormat="1" applyFont="1" applyFill="1" applyBorder="1" applyAlignment="1" applyProtection="1">
      <alignment horizontal="center" vertical="center"/>
      <protection locked="0"/>
    </xf>
    <xf numFmtId="41" fontId="9" fillId="3" borderId="2" xfId="1" applyNumberFormat="1" applyFont="1" applyFill="1" applyBorder="1" applyProtection="1">
      <alignment vertical="center"/>
      <protection locked="0"/>
    </xf>
    <xf numFmtId="43" fontId="0" fillId="0" borderId="0" xfId="0" applyNumberFormat="1">
      <alignment vertical="center"/>
    </xf>
    <xf numFmtId="49" fontId="5" fillId="5" borderId="2" xfId="0" applyNumberFormat="1" applyFont="1" applyFill="1" applyBorder="1" applyAlignment="1">
      <alignment horizontal="center" vertical="center"/>
    </xf>
    <xf numFmtId="49" fontId="16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9" fillId="3" borderId="2" xfId="0" applyNumberFormat="1" applyFont="1" applyFill="1" applyBorder="1" applyAlignment="1" applyProtection="1">
      <alignment horizontal="center" vertical="center"/>
      <protection locked="0"/>
    </xf>
    <xf numFmtId="49" fontId="16" fillId="3" borderId="2" xfId="0" applyNumberFormat="1" applyFont="1" applyFill="1" applyBorder="1" applyAlignment="1" applyProtection="1">
      <alignment horizontal="left" vertical="center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left" vertical="center"/>
      <protection locked="0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horizontal="left" vertical="center" wrapText="1"/>
      <protection locked="0"/>
    </xf>
    <xf numFmtId="41" fontId="9" fillId="3" borderId="2" xfId="1" applyNumberFormat="1" applyFont="1" applyFill="1" applyBorder="1" applyAlignment="1" applyProtection="1">
      <alignment horizontal="left" vertical="center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41" fontId="9" fillId="3" borderId="2" xfId="1" applyNumberFormat="1" applyFont="1" applyFill="1" applyBorder="1" applyAlignment="1" applyProtection="1">
      <alignment vertical="center"/>
      <protection locked="0"/>
    </xf>
    <xf numFmtId="0" fontId="17" fillId="0" borderId="2" xfId="0" applyFont="1" applyFill="1" applyBorder="1" applyAlignment="1" applyProtection="1">
      <alignment horizontal="center" vertical="center" wrapText="1"/>
      <protection locked="0"/>
    </xf>
    <xf numFmtId="0" fontId="17" fillId="3" borderId="2" xfId="0" applyFont="1" applyFill="1" applyBorder="1" applyAlignment="1" applyProtection="1">
      <alignment horizontal="left" vertical="center"/>
      <protection locked="0"/>
    </xf>
    <xf numFmtId="0" fontId="0" fillId="0" borderId="2" xfId="0" applyBorder="1" applyProtection="1">
      <alignment vertical="center"/>
      <protection locked="0"/>
    </xf>
    <xf numFmtId="0" fontId="17" fillId="0" borderId="2" xfId="0" applyFont="1" applyBorder="1" applyProtection="1">
      <alignment vertical="center"/>
      <protection locked="0"/>
    </xf>
    <xf numFmtId="0" fontId="0" fillId="0" borderId="0" xfId="0" applyFill="1">
      <alignment vertical="center"/>
    </xf>
    <xf numFmtId="0" fontId="3" fillId="4" borderId="0" xfId="0" applyFont="1" applyFill="1">
      <alignment vertical="center"/>
    </xf>
    <xf numFmtId="0" fontId="3" fillId="4" borderId="0" xfId="0" applyFont="1" applyFill="1" applyAlignment="1" applyProtection="1">
      <alignment horizontal="center" vertical="center"/>
      <protection locked="0"/>
    </xf>
    <xf numFmtId="0" fontId="9" fillId="0" borderId="0" xfId="0" applyFont="1" applyFill="1">
      <alignment vertical="center"/>
    </xf>
    <xf numFmtId="0" fontId="0" fillId="4" borderId="0" xfId="0" applyFill="1" applyAlignment="1">
      <alignment horizontal="center" vertical="center"/>
    </xf>
    <xf numFmtId="0" fontId="8" fillId="0" borderId="0" xfId="0" applyFont="1" applyFill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12" fillId="7" borderId="2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49" fontId="12" fillId="8" borderId="3" xfId="0" applyNumberFormat="1" applyFont="1" applyFill="1" applyBorder="1" applyAlignment="1">
      <alignment horizontal="center" vertical="center" wrapText="1"/>
    </xf>
    <xf numFmtId="49" fontId="14" fillId="8" borderId="3" xfId="0" applyNumberFormat="1" applyFont="1" applyFill="1" applyBorder="1" applyAlignment="1">
      <alignment horizontal="center" vertical="center" wrapText="1"/>
    </xf>
    <xf numFmtId="49" fontId="12" fillId="8" borderId="12" xfId="0" applyNumberFormat="1" applyFont="1" applyFill="1" applyBorder="1" applyAlignment="1">
      <alignment horizontal="center" vertical="center" wrapText="1"/>
    </xf>
    <xf numFmtId="49" fontId="12" fillId="10" borderId="2" xfId="0" applyNumberFormat="1" applyFont="1" applyFill="1" applyBorder="1" applyAlignment="1">
      <alignment horizontal="center" vertical="center" wrapText="1"/>
    </xf>
    <xf numFmtId="49" fontId="14" fillId="10" borderId="2" xfId="0" applyNumberFormat="1" applyFont="1" applyFill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/>
    </xf>
    <xf numFmtId="49" fontId="14" fillId="2" borderId="15" xfId="0" applyNumberFormat="1" applyFont="1" applyFill="1" applyBorder="1" applyAlignment="1">
      <alignment horizontal="center" vertical="center"/>
    </xf>
    <xf numFmtId="0" fontId="12" fillId="9" borderId="15" xfId="0" applyFont="1" applyFill="1" applyBorder="1" applyAlignment="1">
      <alignment horizontal="center" vertical="center"/>
    </xf>
    <xf numFmtId="0" fontId="12" fillId="9" borderId="8" xfId="0" applyFont="1" applyFill="1" applyBorder="1" applyAlignment="1">
      <alignment horizontal="center" vertical="center"/>
    </xf>
    <xf numFmtId="49" fontId="12" fillId="9" borderId="15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176" fontId="9" fillId="0" borderId="3" xfId="1" applyNumberFormat="1" applyFont="1" applyFill="1" applyBorder="1" applyAlignment="1" applyProtection="1">
      <alignment horizontal="center" vertical="center" wrapText="1"/>
      <protection locked="0"/>
    </xf>
    <xf numFmtId="41" fontId="9" fillId="0" borderId="3" xfId="1" applyNumberFormat="1" applyFont="1" applyFill="1" applyBorder="1" applyAlignment="1" applyProtection="1">
      <alignment horizontal="center" vertical="center" wrapText="1"/>
      <protection locked="0"/>
    </xf>
    <xf numFmtId="14" fontId="9" fillId="3" borderId="2" xfId="0" applyNumberFormat="1" applyFont="1" applyFill="1" applyBorder="1" applyAlignment="1" applyProtection="1">
      <alignment horizontal="center" vertical="center"/>
      <protection locked="0"/>
    </xf>
    <xf numFmtId="14" fontId="9" fillId="0" borderId="2" xfId="1" applyNumberFormat="1" applyFont="1" applyFill="1" applyBorder="1" applyAlignment="1" applyProtection="1">
      <alignment horizontal="center" vertical="center" wrapText="1"/>
      <protection locked="0"/>
    </xf>
    <xf numFmtId="41" fontId="9" fillId="3" borderId="2" xfId="1" applyNumberFormat="1" applyFont="1" applyFill="1" applyBorder="1" applyAlignment="1" applyProtection="1">
      <alignment horizontal="center" vertical="center" wrapText="1"/>
      <protection locked="0"/>
    </xf>
    <xf numFmtId="41" fontId="9" fillId="3" borderId="4" xfId="1" applyNumberFormat="1" applyFont="1" applyFill="1" applyBorder="1" applyAlignment="1" applyProtection="1">
      <alignment horizontal="center" vertical="center" wrapText="1"/>
      <protection locked="0"/>
    </xf>
    <xf numFmtId="41" fontId="3" fillId="5" borderId="2" xfId="1" applyFont="1" applyFill="1" applyBorder="1" applyAlignment="1" applyProtection="1">
      <alignment horizontal="center" vertical="center"/>
    </xf>
    <xf numFmtId="176" fontId="9" fillId="0" borderId="2" xfId="1" applyNumberFormat="1" applyFont="1" applyFill="1" applyBorder="1" applyAlignment="1" applyProtection="1">
      <alignment horizontal="center" vertical="center" wrapText="1"/>
      <protection locked="0"/>
    </xf>
    <xf numFmtId="41" fontId="9" fillId="0" borderId="2" xfId="1" applyNumberFormat="1" applyFont="1" applyFill="1" applyBorder="1" applyAlignment="1" applyProtection="1">
      <alignment horizontal="center" vertical="center" wrapText="1"/>
      <protection locked="0"/>
    </xf>
    <xf numFmtId="14" fontId="9" fillId="0" borderId="1" xfId="0" applyNumberFormat="1" applyFont="1" applyBorder="1" applyAlignment="1" applyProtection="1">
      <alignment horizontal="center" vertical="center"/>
      <protection locked="0"/>
    </xf>
    <xf numFmtId="14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41" fontId="9" fillId="3" borderId="8" xfId="1" applyNumberFormat="1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41" fontId="9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/>
      <protection locked="0"/>
    </xf>
    <xf numFmtId="14" fontId="9" fillId="0" borderId="2" xfId="0" applyNumberFormat="1" applyFont="1" applyBorder="1" applyAlignment="1" applyProtection="1">
      <alignment horizontal="center" vertical="center"/>
      <protection locked="0"/>
    </xf>
    <xf numFmtId="14" fontId="9" fillId="0" borderId="2" xfId="1" applyNumberFormat="1" applyFont="1" applyFill="1" applyBorder="1" applyAlignment="1" applyProtection="1">
      <alignment horizontal="center" vertical="center"/>
      <protection locked="0"/>
    </xf>
    <xf numFmtId="41" fontId="9" fillId="3" borderId="2" xfId="1" applyFont="1" applyFill="1" applyBorder="1" applyAlignment="1" applyProtection="1">
      <alignment vertical="center"/>
      <protection locked="0"/>
    </xf>
    <xf numFmtId="41" fontId="9" fillId="3" borderId="4" xfId="1" applyFont="1" applyFill="1" applyBorder="1" applyAlignment="1" applyProtection="1">
      <alignment horizontal="center" vertical="center"/>
      <protection locked="0"/>
    </xf>
    <xf numFmtId="0" fontId="9" fillId="0" borderId="2" xfId="0" applyFont="1" applyBorder="1" applyProtection="1">
      <alignment vertical="center"/>
      <protection locked="0"/>
    </xf>
    <xf numFmtId="41" fontId="9" fillId="0" borderId="2" xfId="1" applyFont="1" applyBorder="1" applyAlignment="1" applyProtection="1">
      <alignment vertical="center"/>
      <protection locked="0"/>
    </xf>
    <xf numFmtId="41" fontId="9" fillId="0" borderId="4" xfId="1" applyFont="1" applyBorder="1" applyAlignment="1" applyProtection="1">
      <alignment horizontal="center" vertical="center"/>
      <protection locked="0"/>
    </xf>
    <xf numFmtId="41" fontId="9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Border="1" applyProtection="1">
      <alignment vertical="center"/>
      <protection locked="0"/>
    </xf>
    <xf numFmtId="14" fontId="9" fillId="0" borderId="7" xfId="0" applyNumberFormat="1" applyFont="1" applyBorder="1" applyAlignment="1" applyProtection="1">
      <alignment horizontal="center" vertical="center"/>
      <protection locked="0"/>
    </xf>
    <xf numFmtId="14" fontId="9" fillId="0" borderId="7" xfId="1" applyNumberFormat="1" applyFont="1" applyFill="1" applyBorder="1" applyAlignment="1" applyProtection="1">
      <alignment horizontal="center" vertical="center"/>
      <protection locked="0"/>
    </xf>
    <xf numFmtId="0" fontId="9" fillId="3" borderId="7" xfId="0" applyFont="1" applyFill="1" applyBorder="1" applyAlignment="1" applyProtection="1">
      <alignment horizontal="center" vertical="center"/>
      <protection locked="0"/>
    </xf>
    <xf numFmtId="41" fontId="9" fillId="0" borderId="7" xfId="1" applyFont="1" applyBorder="1" applyAlignment="1" applyProtection="1">
      <alignment vertical="center"/>
      <protection locked="0"/>
    </xf>
    <xf numFmtId="41" fontId="9" fillId="0" borderId="1" xfId="1" applyFont="1" applyBorder="1" applyAlignment="1" applyProtection="1">
      <alignment horizontal="center" vertical="center"/>
      <protection locked="0"/>
    </xf>
    <xf numFmtId="14" fontId="18" fillId="0" borderId="2" xfId="1" applyNumberFormat="1" applyFont="1" applyFill="1" applyBorder="1" applyAlignment="1" applyProtection="1">
      <alignment horizontal="center" vertical="center"/>
      <protection locked="0"/>
    </xf>
    <xf numFmtId="0" fontId="18" fillId="3" borderId="2" xfId="0" applyFont="1" applyFill="1" applyBorder="1" applyAlignment="1" applyProtection="1">
      <alignment horizontal="center" vertical="center" wrapText="1"/>
      <protection locked="0"/>
    </xf>
    <xf numFmtId="0" fontId="19" fillId="3" borderId="2" xfId="0" applyFont="1" applyFill="1" applyBorder="1" applyAlignment="1" applyProtection="1">
      <alignment horizontal="center" vertical="center" wrapText="1"/>
      <protection locked="0"/>
    </xf>
    <xf numFmtId="0" fontId="19" fillId="0" borderId="2" xfId="0" applyFont="1" applyFill="1" applyBorder="1" applyAlignment="1" applyProtection="1">
      <alignment horizontal="center" vertical="center" wrapText="1"/>
      <protection locked="0"/>
    </xf>
    <xf numFmtId="0" fontId="19" fillId="0" borderId="2" xfId="0" applyFont="1" applyFill="1" applyBorder="1" applyAlignment="1" applyProtection="1">
      <alignment horizontal="left" vertical="center" wrapText="1"/>
      <protection locked="0"/>
    </xf>
    <xf numFmtId="41" fontId="19" fillId="3" borderId="2" xfId="1" applyNumberFormat="1" applyFont="1" applyFill="1" applyBorder="1" applyProtection="1">
      <alignment vertical="center"/>
      <protection locked="0"/>
    </xf>
    <xf numFmtId="41" fontId="7" fillId="5" borderId="2" xfId="1" applyFont="1" applyFill="1" applyBorder="1">
      <alignment vertical="center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18" fillId="0" borderId="2" xfId="0" applyFont="1" applyFill="1" applyBorder="1" applyAlignment="1" applyProtection="1">
      <alignment horizontal="center" vertical="center" wrapText="1"/>
      <protection locked="0"/>
    </xf>
    <xf numFmtId="0" fontId="18" fillId="3" borderId="2" xfId="0" applyFont="1" applyFill="1" applyBorder="1" applyAlignment="1" applyProtection="1">
      <alignment horizontal="left" vertical="center"/>
      <protection locked="0"/>
    </xf>
    <xf numFmtId="41" fontId="18" fillId="3" borderId="2" xfId="1" applyNumberFormat="1" applyFont="1" applyFill="1" applyBorder="1" applyProtection="1">
      <alignment vertical="center"/>
      <protection locked="0"/>
    </xf>
    <xf numFmtId="0" fontId="3" fillId="7" borderId="13" xfId="0" applyFont="1" applyFill="1" applyBorder="1" applyAlignment="1">
      <alignment horizontal="center" vertical="center"/>
    </xf>
    <xf numFmtId="41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11" borderId="0" xfId="0" applyFont="1" applyFill="1" applyAlignment="1" applyProtection="1">
      <alignment vertical="center"/>
      <protection locked="0"/>
    </xf>
    <xf numFmtId="0" fontId="5" fillId="11" borderId="0" xfId="0" applyFont="1" applyFill="1" applyAlignment="1" applyProtection="1">
      <alignment horizontal="center" vertical="center"/>
      <protection locked="0"/>
    </xf>
    <xf numFmtId="0" fontId="6" fillId="11" borderId="0" xfId="0" applyFont="1" applyFill="1" applyAlignment="1">
      <alignment horizontal="center" vertical="center"/>
    </xf>
    <xf numFmtId="0" fontId="0" fillId="11" borderId="0" xfId="0" applyFill="1">
      <alignment vertical="center"/>
    </xf>
    <xf numFmtId="0" fontId="5" fillId="11" borderId="0" xfId="0" applyFont="1" applyFill="1">
      <alignment vertical="center"/>
    </xf>
    <xf numFmtId="0" fontId="6" fillId="0" borderId="0" xfId="0" applyFont="1" applyBorder="1" applyAlignment="1" applyProtection="1">
      <alignment vertical="center"/>
    </xf>
    <xf numFmtId="49" fontId="12" fillId="0" borderId="14" xfId="0" applyNumberFormat="1" applyFont="1" applyFill="1" applyBorder="1" applyAlignment="1">
      <alignment horizontal="center" vertical="center" wrapText="1"/>
    </xf>
    <xf numFmtId="0" fontId="0" fillId="0" borderId="2" xfId="0" applyFill="1" applyBorder="1">
      <alignment vertical="center"/>
    </xf>
    <xf numFmtId="14" fontId="18" fillId="0" borderId="7" xfId="1" applyNumberFormat="1" applyFont="1" applyFill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7" fillId="3" borderId="2" xfId="0" applyFont="1" applyFill="1" applyBorder="1" applyAlignment="1" applyProtection="1">
      <alignment horizontal="center" vertical="center"/>
      <protection locked="0"/>
    </xf>
    <xf numFmtId="0" fontId="22" fillId="0" borderId="0" xfId="2" applyNumberFormat="1" applyProtection="1">
      <alignment vertical="center"/>
      <protection locked="0"/>
    </xf>
    <xf numFmtId="0" fontId="22" fillId="0" borderId="0" xfId="2" applyNumberFormat="1" applyFill="1" applyBorder="1" applyProtection="1">
      <alignment vertical="center"/>
      <protection locked="0"/>
    </xf>
    <xf numFmtId="0" fontId="22" fillId="0" borderId="0" xfId="2" applyNumberFormat="1" applyFill="1" applyProtection="1">
      <alignment vertical="center"/>
      <protection locked="0"/>
    </xf>
    <xf numFmtId="0" fontId="22" fillId="0" borderId="0" xfId="2" applyNumberFormat="1" applyFont="1" applyProtection="1">
      <alignment vertical="center"/>
      <protection locked="0"/>
    </xf>
    <xf numFmtId="0" fontId="22" fillId="0" borderId="0" xfId="2" applyNumberFormat="1" applyBorder="1" applyProtection="1">
      <alignment vertical="center"/>
      <protection locked="0"/>
    </xf>
    <xf numFmtId="0" fontId="22" fillId="13" borderId="0" xfId="2" applyNumberFormat="1" applyFont="1" applyFill="1" applyBorder="1" applyProtection="1">
      <alignment vertical="center"/>
      <protection locked="0"/>
    </xf>
    <xf numFmtId="0" fontId="23" fillId="13" borderId="0" xfId="2" applyNumberFormat="1" applyFont="1" applyFill="1" applyBorder="1" applyAlignment="1" applyProtection="1">
      <alignment horizontal="left" vertical="center"/>
      <protection locked="0"/>
    </xf>
    <xf numFmtId="0" fontId="22" fillId="0" borderId="0" xfId="2" applyNumberFormat="1" applyFont="1" applyBorder="1" applyProtection="1">
      <alignment vertical="center"/>
      <protection locked="0"/>
    </xf>
    <xf numFmtId="41" fontId="23" fillId="14" borderId="2" xfId="2" applyNumberFormat="1" applyFont="1" applyFill="1" applyBorder="1" applyProtection="1">
      <alignment vertical="center"/>
    </xf>
    <xf numFmtId="0" fontId="24" fillId="0" borderId="0" xfId="2" applyNumberFormat="1" applyFont="1" applyProtection="1">
      <alignment vertical="center"/>
      <protection locked="0"/>
    </xf>
    <xf numFmtId="0" fontId="24" fillId="0" borderId="0" xfId="2" applyNumberFormat="1" applyFont="1" applyFill="1" applyBorder="1" applyProtection="1">
      <alignment vertical="center"/>
      <protection locked="0"/>
    </xf>
    <xf numFmtId="0" fontId="15" fillId="0" borderId="0" xfId="2" applyNumberFormat="1" applyFont="1" applyFill="1" applyBorder="1" applyAlignment="1" applyProtection="1">
      <alignment horizontal="center" vertical="center"/>
      <protection locked="0"/>
    </xf>
    <xf numFmtId="41" fontId="23" fillId="14" borderId="2" xfId="2" applyNumberFormat="1" applyFont="1" applyFill="1" applyBorder="1" applyAlignment="1" applyProtection="1">
      <alignment horizontal="center" vertical="center"/>
    </xf>
    <xf numFmtId="0" fontId="23" fillId="14" borderId="2" xfId="2" applyNumberFormat="1" applyFont="1" applyFill="1" applyBorder="1" applyAlignment="1" applyProtection="1">
      <alignment horizontal="center" vertical="center"/>
    </xf>
    <xf numFmtId="0" fontId="22" fillId="0" borderId="0" xfId="2" applyNumberFormat="1" applyFont="1" applyFill="1" applyProtection="1">
      <alignment vertical="center"/>
      <protection locked="0"/>
    </xf>
    <xf numFmtId="0" fontId="22" fillId="0" borderId="0" xfId="2" applyNumberFormat="1" applyFont="1" applyFill="1" applyBorder="1" applyProtection="1">
      <alignment vertical="center"/>
      <protection locked="0"/>
    </xf>
    <xf numFmtId="0" fontId="23" fillId="0" borderId="0" xfId="2" applyNumberFormat="1" applyFont="1" applyFill="1" applyBorder="1" applyAlignment="1" applyProtection="1">
      <alignment horizontal="center" vertical="center"/>
      <protection locked="0"/>
    </xf>
    <xf numFmtId="0" fontId="22" fillId="3" borderId="0" xfId="2" applyNumberFormat="1" applyFont="1" applyFill="1" applyBorder="1" applyProtection="1">
      <alignment vertical="center"/>
      <protection locked="0"/>
    </xf>
    <xf numFmtId="41" fontId="23" fillId="3" borderId="0" xfId="2" applyNumberFormat="1" applyFont="1" applyFill="1" applyBorder="1" applyProtection="1">
      <alignment vertical="center"/>
    </xf>
    <xf numFmtId="0" fontId="23" fillId="3" borderId="0" xfId="2" applyNumberFormat="1" applyFont="1" applyFill="1" applyBorder="1" applyAlignment="1" applyProtection="1">
      <alignment horizontal="center" vertical="center"/>
    </xf>
    <xf numFmtId="0" fontId="23" fillId="2" borderId="10" xfId="2" applyNumberFormat="1" applyFont="1" applyFill="1" applyBorder="1" applyAlignment="1" applyProtection="1">
      <alignment horizontal="center" vertical="center"/>
      <protection locked="0"/>
    </xf>
    <xf numFmtId="0" fontId="23" fillId="2" borderId="4" xfId="2" applyNumberFormat="1" applyFont="1" applyFill="1" applyBorder="1" applyAlignment="1" applyProtection="1">
      <alignment horizontal="center" vertical="center"/>
    </xf>
    <xf numFmtId="0" fontId="23" fillId="2" borderId="2" xfId="2" applyNumberFormat="1" applyFont="1" applyFill="1" applyBorder="1" applyAlignment="1" applyProtection="1">
      <alignment horizontal="center" vertical="center"/>
    </xf>
    <xf numFmtId="0" fontId="15" fillId="0" borderId="0" xfId="2" applyNumberFormat="1" applyFont="1" applyFill="1" applyBorder="1" applyAlignment="1" applyProtection="1">
      <alignment vertical="center"/>
      <protection locked="0"/>
    </xf>
    <xf numFmtId="0" fontId="25" fillId="0" borderId="0" xfId="2" applyNumberFormat="1" applyFont="1" applyFill="1" applyBorder="1" applyAlignment="1" applyProtection="1">
      <alignment horizontal="left" vertical="center"/>
      <protection locked="0"/>
    </xf>
    <xf numFmtId="0" fontId="22" fillId="0" borderId="0" xfId="2" applyNumberFormat="1" applyFont="1" applyFill="1" applyBorder="1" applyAlignment="1" applyProtection="1">
      <alignment vertical="center"/>
      <protection locked="0"/>
    </xf>
    <xf numFmtId="0" fontId="22" fillId="0" borderId="0" xfId="2" applyNumberFormat="1" applyFont="1" applyFill="1" applyBorder="1" applyAlignment="1" applyProtection="1">
      <alignment horizontal="center" vertical="center"/>
      <protection locked="0"/>
    </xf>
    <xf numFmtId="41" fontId="23" fillId="3" borderId="0" xfId="3" applyNumberFormat="1" applyFont="1" applyFill="1" applyBorder="1" applyProtection="1">
      <alignment vertical="center"/>
    </xf>
    <xf numFmtId="41" fontId="23" fillId="14" borderId="20" xfId="3" applyNumberFormat="1" applyFont="1" applyFill="1" applyBorder="1" applyProtection="1">
      <alignment vertical="center"/>
    </xf>
    <xf numFmtId="41" fontId="23" fillId="14" borderId="21" xfId="3" applyNumberFormat="1" applyFont="1" applyFill="1" applyBorder="1" applyProtection="1">
      <alignment vertical="center"/>
    </xf>
    <xf numFmtId="41" fontId="27" fillId="3" borderId="0" xfId="3" applyNumberFormat="1" applyFont="1" applyFill="1" applyBorder="1" applyProtection="1">
      <alignment vertical="center"/>
      <protection locked="0"/>
    </xf>
    <xf numFmtId="41" fontId="27" fillId="13" borderId="22" xfId="3" applyNumberFormat="1" applyFont="1" applyFill="1" applyBorder="1" applyProtection="1">
      <alignment vertical="center"/>
      <protection locked="0"/>
    </xf>
    <xf numFmtId="41" fontId="27" fillId="13" borderId="23" xfId="3" applyNumberFormat="1" applyFont="1" applyFill="1" applyBorder="1" applyProtection="1">
      <alignment vertical="center"/>
      <protection locked="0"/>
    </xf>
    <xf numFmtId="41" fontId="27" fillId="13" borderId="24" xfId="3" applyNumberFormat="1" applyFont="1" applyFill="1" applyBorder="1" applyProtection="1">
      <alignment vertical="center"/>
      <protection locked="0"/>
    </xf>
    <xf numFmtId="41" fontId="27" fillId="13" borderId="25" xfId="3" applyNumberFormat="1" applyFont="1" applyFill="1" applyBorder="1" applyProtection="1">
      <alignment vertical="center"/>
      <protection locked="0"/>
    </xf>
    <xf numFmtId="0" fontId="23" fillId="15" borderId="4" xfId="2" applyNumberFormat="1" applyFont="1" applyFill="1" applyBorder="1" applyAlignment="1" applyProtection="1">
      <alignment horizontal="center" vertical="center"/>
      <protection locked="0"/>
    </xf>
    <xf numFmtId="41" fontId="27" fillId="13" borderId="24" xfId="3" applyNumberFormat="1" applyFont="1" applyFill="1" applyBorder="1" applyAlignment="1" applyProtection="1">
      <alignment horizontal="center" vertical="center"/>
      <protection locked="0"/>
    </xf>
    <xf numFmtId="0" fontId="23" fillId="3" borderId="2" xfId="2" applyNumberFormat="1" applyFont="1" applyFill="1" applyBorder="1" applyAlignment="1" applyProtection="1">
      <alignment vertical="center"/>
      <protection locked="0"/>
    </xf>
    <xf numFmtId="41" fontId="27" fillId="13" borderId="26" xfId="3" applyNumberFormat="1" applyFont="1" applyFill="1" applyBorder="1" applyAlignment="1" applyProtection="1">
      <alignment horizontal="center" vertical="center"/>
      <protection locked="0"/>
    </xf>
    <xf numFmtId="41" fontId="27" fillId="13" borderId="27" xfId="3" applyNumberFormat="1" applyFont="1" applyFill="1" applyBorder="1" applyProtection="1">
      <alignment vertical="center"/>
      <protection locked="0"/>
    </xf>
    <xf numFmtId="0" fontId="23" fillId="3" borderId="0" xfId="2" applyNumberFormat="1" applyFont="1" applyFill="1" applyBorder="1" applyAlignment="1" applyProtection="1">
      <alignment horizontal="center" vertical="center"/>
      <protection locked="0"/>
    </xf>
    <xf numFmtId="0" fontId="23" fillId="15" borderId="28" xfId="2" applyNumberFormat="1" applyFont="1" applyFill="1" applyBorder="1" applyAlignment="1" applyProtection="1">
      <alignment horizontal="center" vertical="center"/>
      <protection locked="0"/>
    </xf>
    <xf numFmtId="0" fontId="23" fillId="15" borderId="7" xfId="2" applyNumberFormat="1" applyFont="1" applyFill="1" applyBorder="1" applyAlignment="1" applyProtection="1">
      <alignment horizontal="center" vertical="center"/>
      <protection locked="0"/>
    </xf>
    <xf numFmtId="10" fontId="23" fillId="0" borderId="0" xfId="4" applyNumberFormat="1" applyFont="1" applyFill="1" applyBorder="1" applyAlignment="1" applyProtection="1">
      <alignment vertical="center"/>
    </xf>
    <xf numFmtId="0" fontId="22" fillId="0" borderId="2" xfId="2" applyNumberFormat="1" applyFont="1" applyFill="1" applyBorder="1" applyProtection="1">
      <alignment vertical="center"/>
      <protection locked="0"/>
    </xf>
    <xf numFmtId="10" fontId="23" fillId="3" borderId="0" xfId="4" applyNumberFormat="1" applyFont="1" applyFill="1" applyBorder="1" applyAlignment="1" applyProtection="1">
      <alignment vertical="center"/>
    </xf>
    <xf numFmtId="0" fontId="23" fillId="15" borderId="3" xfId="2" applyNumberFormat="1" applyFont="1" applyFill="1" applyBorder="1" applyAlignment="1" applyProtection="1">
      <alignment horizontal="center" vertical="center"/>
      <protection locked="0"/>
    </xf>
    <xf numFmtId="0" fontId="23" fillId="15" borderId="29" xfId="2" applyNumberFormat="1" applyFont="1" applyFill="1" applyBorder="1" applyAlignment="1" applyProtection="1">
      <alignment horizontal="center" vertical="center"/>
      <protection locked="0"/>
    </xf>
    <xf numFmtId="10" fontId="23" fillId="14" borderId="7" xfId="3" applyNumberFormat="1" applyFont="1" applyFill="1" applyBorder="1" applyAlignment="1" applyProtection="1">
      <alignment horizontal="center" vertical="center"/>
    </xf>
    <xf numFmtId="41" fontId="23" fillId="14" borderId="15" xfId="3" applyNumberFormat="1" applyFont="1" applyFill="1" applyBorder="1" applyProtection="1">
      <alignment vertical="center"/>
    </xf>
    <xf numFmtId="10" fontId="23" fillId="14" borderId="6" xfId="3" applyNumberFormat="1" applyFont="1" applyFill="1" applyBorder="1" applyAlignment="1" applyProtection="1">
      <alignment horizontal="center" vertical="center"/>
    </xf>
    <xf numFmtId="41" fontId="27" fillId="13" borderId="30" xfId="3" applyNumberFormat="1" applyFont="1" applyFill="1" applyBorder="1" applyProtection="1">
      <alignment vertical="center"/>
      <protection locked="0"/>
    </xf>
    <xf numFmtId="0" fontId="23" fillId="15" borderId="2" xfId="2" applyNumberFormat="1" applyFont="1" applyFill="1" applyBorder="1" applyAlignment="1" applyProtection="1">
      <alignment horizontal="center" vertical="center"/>
      <protection locked="0"/>
    </xf>
    <xf numFmtId="41" fontId="27" fillId="13" borderId="31" xfId="3" applyNumberFormat="1" applyFont="1" applyFill="1" applyBorder="1" applyProtection="1">
      <alignment vertical="center"/>
      <protection locked="0"/>
    </xf>
    <xf numFmtId="0" fontId="29" fillId="5" borderId="2" xfId="2" applyNumberFormat="1" applyFont="1" applyFill="1" applyBorder="1" applyAlignment="1" applyProtection="1">
      <alignment horizontal="center" vertical="center"/>
      <protection locked="0"/>
    </xf>
    <xf numFmtId="41" fontId="27" fillId="13" borderId="32" xfId="3" applyNumberFormat="1" applyFont="1" applyFill="1" applyBorder="1" applyProtection="1">
      <alignment vertical="center"/>
      <protection locked="0"/>
    </xf>
    <xf numFmtId="10" fontId="23" fillId="14" borderId="2" xfId="3" applyNumberFormat="1" applyFont="1" applyFill="1" applyBorder="1" applyAlignment="1" applyProtection="1">
      <alignment horizontal="center" vertical="center"/>
    </xf>
    <xf numFmtId="41" fontId="23" fillId="14" borderId="7" xfId="3" applyNumberFormat="1" applyFont="1" applyFill="1" applyBorder="1" applyProtection="1">
      <alignment vertical="center"/>
    </xf>
    <xf numFmtId="0" fontId="26" fillId="0" borderId="0" xfId="2" applyNumberFormat="1" applyFont="1" applyFill="1" applyBorder="1" applyAlignment="1" applyProtection="1">
      <alignment vertical="center"/>
      <protection locked="0"/>
    </xf>
    <xf numFmtId="0" fontId="3" fillId="2" borderId="3" xfId="2" applyFont="1" applyFill="1" applyBorder="1" applyAlignment="1" applyProtection="1">
      <alignment horizontal="center" vertical="center" wrapText="1"/>
      <protection locked="0"/>
    </xf>
    <xf numFmtId="41" fontId="23" fillId="5" borderId="2" xfId="3" applyNumberFormat="1" applyFont="1" applyFill="1" applyBorder="1" applyProtection="1">
      <alignment vertical="center"/>
      <protection locked="0"/>
    </xf>
    <xf numFmtId="41" fontId="23" fillId="2" borderId="2" xfId="3" applyNumberFormat="1" applyFont="1" applyFill="1" applyBorder="1" applyAlignment="1" applyProtection="1">
      <alignment horizontal="center" vertical="center"/>
    </xf>
    <xf numFmtId="41" fontId="23" fillId="5" borderId="2" xfId="3" applyNumberFormat="1" applyFont="1" applyFill="1" applyBorder="1" applyAlignment="1" applyProtection="1">
      <alignment horizontal="center" vertical="center"/>
      <protection locked="0"/>
    </xf>
    <xf numFmtId="41" fontId="29" fillId="5" borderId="3" xfId="2" applyNumberFormat="1" applyFont="1" applyFill="1" applyBorder="1" applyAlignment="1" applyProtection="1">
      <alignment vertical="center"/>
      <protection locked="0"/>
    </xf>
    <xf numFmtId="41" fontId="29" fillId="5" borderId="3" xfId="3" applyNumberFormat="1" applyFont="1" applyFill="1" applyBorder="1" applyAlignment="1" applyProtection="1">
      <alignment horizontal="center" vertical="center"/>
      <protection locked="0"/>
    </xf>
    <xf numFmtId="0" fontId="29" fillId="3" borderId="33" xfId="2" applyNumberFormat="1" applyFont="1" applyFill="1" applyBorder="1" applyAlignment="1" applyProtection="1">
      <alignment horizontal="left" vertical="center"/>
      <protection locked="0"/>
    </xf>
    <xf numFmtId="0" fontId="29" fillId="3" borderId="34" xfId="2" applyNumberFormat="1" applyFont="1" applyFill="1" applyBorder="1" applyAlignment="1" applyProtection="1">
      <alignment horizontal="left" vertical="center"/>
      <protection locked="0"/>
    </xf>
    <xf numFmtId="0" fontId="23" fillId="15" borderId="5" xfId="2" applyNumberFormat="1" applyFont="1" applyFill="1" applyBorder="1" applyAlignment="1" applyProtection="1">
      <alignment horizontal="center" vertical="center"/>
      <protection locked="0"/>
    </xf>
    <xf numFmtId="41" fontId="30" fillId="13" borderId="35" xfId="3" applyNumberFormat="1" applyFont="1" applyFill="1" applyBorder="1" applyAlignment="1" applyProtection="1">
      <alignment horizontal="center" vertical="center"/>
      <protection locked="0"/>
    </xf>
    <xf numFmtId="0" fontId="23" fillId="17" borderId="0" xfId="2" applyNumberFormat="1" applyFont="1" applyFill="1" applyBorder="1" applyAlignment="1" applyProtection="1">
      <alignment horizontal="center" vertical="center"/>
      <protection locked="0"/>
    </xf>
    <xf numFmtId="0" fontId="23" fillId="17" borderId="0" xfId="2" applyNumberFormat="1" applyFont="1" applyFill="1" applyBorder="1" applyAlignment="1" applyProtection="1">
      <alignment vertical="center"/>
      <protection locked="0"/>
    </xf>
    <xf numFmtId="0" fontId="30" fillId="18" borderId="0" xfId="2" applyNumberFormat="1" applyFont="1" applyFill="1" applyBorder="1" applyAlignment="1" applyProtection="1">
      <alignment vertical="center"/>
      <protection locked="0"/>
    </xf>
    <xf numFmtId="0" fontId="23" fillId="18" borderId="0" xfId="2" applyNumberFormat="1" applyFont="1" applyFill="1" applyBorder="1" applyAlignment="1" applyProtection="1">
      <alignment vertical="center"/>
      <protection locked="0"/>
    </xf>
    <xf numFmtId="0" fontId="23" fillId="18" borderId="0" xfId="2" applyNumberFormat="1" applyFont="1" applyFill="1" applyAlignment="1" applyProtection="1">
      <alignment horizontal="center" vertical="center"/>
      <protection locked="0"/>
    </xf>
    <xf numFmtId="0" fontId="23" fillId="18" borderId="0" xfId="2" applyNumberFormat="1" applyFont="1" applyFill="1" applyProtection="1">
      <alignment vertical="center"/>
      <protection locked="0"/>
    </xf>
    <xf numFmtId="41" fontId="5" fillId="19" borderId="10" xfId="1" applyNumberFormat="1" applyFont="1" applyFill="1" applyBorder="1" applyAlignment="1">
      <alignment vertical="center"/>
    </xf>
    <xf numFmtId="41" fontId="3" fillId="19" borderId="18" xfId="1" applyNumberFormat="1" applyFont="1" applyFill="1" applyBorder="1" applyAlignment="1">
      <alignment horizontal="left" vertical="center"/>
    </xf>
    <xf numFmtId="41" fontId="23" fillId="19" borderId="2" xfId="1" applyFont="1" applyFill="1" applyBorder="1" applyAlignment="1" applyProtection="1">
      <alignment horizontal="center" vertical="center"/>
    </xf>
    <xf numFmtId="41" fontId="23" fillId="20" borderId="2" xfId="2" applyNumberFormat="1" applyFont="1" applyFill="1" applyBorder="1" applyAlignment="1" applyProtection="1">
      <alignment horizontal="center" vertical="center"/>
    </xf>
    <xf numFmtId="41" fontId="23" fillId="20" borderId="2" xfId="2" applyNumberFormat="1" applyFont="1" applyFill="1" applyBorder="1" applyProtection="1">
      <alignment vertical="center"/>
    </xf>
    <xf numFmtId="41" fontId="23" fillId="2" borderId="2" xfId="2" applyNumberFormat="1" applyFont="1" applyFill="1" applyBorder="1" applyProtection="1">
      <alignment vertical="center"/>
    </xf>
    <xf numFmtId="0" fontId="33" fillId="0" borderId="0" xfId="2" applyNumberFormat="1" applyFont="1" applyFill="1" applyBorder="1" applyAlignment="1" applyProtection="1">
      <alignment horizontal="left" vertical="center"/>
      <protection locked="0"/>
    </xf>
    <xf numFmtId="10" fontId="23" fillId="14" borderId="2" xfId="2" applyNumberFormat="1" applyFont="1" applyFill="1" applyBorder="1" applyAlignment="1" applyProtection="1">
      <alignment horizontal="right" vertical="center"/>
    </xf>
    <xf numFmtId="0" fontId="8" fillId="4" borderId="0" xfId="0" applyFont="1" applyFill="1" applyProtection="1">
      <alignment vertical="center"/>
      <protection locked="0"/>
    </xf>
    <xf numFmtId="0" fontId="23" fillId="15" borderId="12" xfId="2" applyNumberFormat="1" applyFont="1" applyFill="1" applyBorder="1" applyAlignment="1" applyProtection="1">
      <alignment horizontal="center" vertical="center"/>
      <protection locked="0"/>
    </xf>
    <xf numFmtId="0" fontId="23" fillId="21" borderId="10" xfId="2" applyNumberFormat="1" applyFont="1" applyFill="1" applyBorder="1" applyAlignment="1" applyProtection="1">
      <alignment horizontal="center" vertical="center"/>
      <protection locked="0"/>
    </xf>
    <xf numFmtId="0" fontId="23" fillId="4" borderId="10" xfId="2" applyNumberFormat="1" applyFont="1" applyFill="1" applyBorder="1" applyAlignment="1" applyProtection="1">
      <alignment horizontal="center" vertical="center"/>
      <protection locked="0"/>
    </xf>
    <xf numFmtId="41" fontId="23" fillId="5" borderId="10" xfId="2" applyNumberFormat="1" applyFont="1" applyFill="1" applyBorder="1" applyAlignment="1" applyProtection="1">
      <alignment horizontal="center" vertical="center"/>
      <protection locked="0"/>
    </xf>
    <xf numFmtId="41" fontId="23" fillId="14" borderId="11" xfId="4" applyNumberFormat="1" applyFont="1" applyFill="1" applyBorder="1" applyProtection="1">
      <alignment vertical="center"/>
    </xf>
    <xf numFmtId="10" fontId="15" fillId="14" borderId="11" xfId="4" applyNumberFormat="1" applyFont="1" applyFill="1" applyBorder="1" applyAlignment="1" applyProtection="1">
      <alignment horizontal="center" vertical="center"/>
    </xf>
    <xf numFmtId="0" fontId="15" fillId="0" borderId="0" xfId="2" applyNumberFormat="1" applyFont="1" applyFill="1" applyBorder="1" applyAlignment="1" applyProtection="1">
      <alignment horizontal="left" vertical="center"/>
      <protection locked="0"/>
    </xf>
    <xf numFmtId="0" fontId="15" fillId="0" borderId="0" xfId="2" applyNumberFormat="1" applyFont="1" applyFill="1" applyBorder="1" applyProtection="1">
      <alignment vertical="center"/>
      <protection locked="0"/>
    </xf>
    <xf numFmtId="0" fontId="23" fillId="19" borderId="2" xfId="2" applyNumberFormat="1" applyFont="1" applyFill="1" applyBorder="1" applyAlignment="1" applyProtection="1">
      <alignment horizontal="center" vertical="center"/>
    </xf>
    <xf numFmtId="41" fontId="23" fillId="19" borderId="2" xfId="2" applyNumberFormat="1" applyFont="1" applyFill="1" applyBorder="1" applyProtection="1">
      <alignment vertical="center"/>
    </xf>
    <xf numFmtId="41" fontId="3" fillId="20" borderId="18" xfId="1" applyNumberFormat="1" applyFont="1" applyFill="1" applyBorder="1" applyAlignment="1">
      <alignment horizontal="left" vertical="center"/>
    </xf>
    <xf numFmtId="0" fontId="22" fillId="0" borderId="0" xfId="2" applyNumberFormat="1">
      <alignment vertical="center"/>
    </xf>
    <xf numFmtId="0" fontId="22" fillId="0" borderId="0" xfId="2" applyNumberFormat="1" applyAlignment="1">
      <alignment vertical="center" wrapText="1"/>
    </xf>
    <xf numFmtId="0" fontId="22" fillId="0" borderId="0" xfId="2" applyNumberFormat="1" applyAlignment="1">
      <alignment vertical="center"/>
    </xf>
    <xf numFmtId="0" fontId="22" fillId="0" borderId="2" xfId="2" applyNumberFormat="1" applyFont="1" applyBorder="1">
      <alignment vertical="center"/>
    </xf>
    <xf numFmtId="0" fontId="22" fillId="0" borderId="2" xfId="2" applyNumberFormat="1" applyFont="1" applyBorder="1" applyAlignment="1">
      <alignment horizontal="justify" vertical="center" wrapText="1"/>
    </xf>
    <xf numFmtId="0" fontId="22" fillId="0" borderId="2" xfId="2" applyNumberFormat="1" applyFont="1" applyBorder="1" applyAlignment="1">
      <alignment horizontal="center" vertical="center"/>
    </xf>
    <xf numFmtId="0" fontId="22" fillId="0" borderId="2" xfId="2" applyNumberFormat="1" applyFont="1" applyBorder="1" applyAlignment="1">
      <alignment vertical="center" wrapText="1"/>
    </xf>
    <xf numFmtId="0" fontId="33" fillId="15" borderId="2" xfId="2" applyNumberFormat="1" applyFont="1" applyFill="1" applyBorder="1" applyAlignment="1">
      <alignment horizontal="center" vertical="center"/>
    </xf>
    <xf numFmtId="0" fontId="33" fillId="15" borderId="2" xfId="2" applyNumberFormat="1" applyFont="1" applyFill="1" applyBorder="1" applyAlignment="1">
      <alignment horizontal="center" vertical="center" wrapText="1"/>
    </xf>
    <xf numFmtId="0" fontId="22" fillId="0" borderId="7" xfId="2" applyNumberFormat="1" applyFont="1" applyBorder="1" applyAlignment="1">
      <alignment horizontal="center" vertical="center"/>
    </xf>
    <xf numFmtId="0" fontId="22" fillId="0" borderId="2" xfId="2" applyNumberFormat="1" applyBorder="1" applyAlignment="1">
      <alignment horizontal="center" vertical="center"/>
    </xf>
    <xf numFmtId="0" fontId="23" fillId="5" borderId="7" xfId="2" applyNumberFormat="1" applyFont="1" applyFill="1" applyBorder="1" applyAlignment="1" applyProtection="1">
      <alignment horizontal="center" vertical="center"/>
      <protection locked="0"/>
    </xf>
    <xf numFmtId="41" fontId="29" fillId="5" borderId="3" xfId="2" applyNumberFormat="1" applyFont="1" applyFill="1" applyBorder="1" applyProtection="1">
      <alignment vertical="center"/>
      <protection locked="0"/>
    </xf>
    <xf numFmtId="0" fontId="28" fillId="0" borderId="37" xfId="2" applyNumberFormat="1" applyFont="1" applyFill="1" applyBorder="1" applyAlignment="1" applyProtection="1">
      <alignment horizontal="center" vertical="center"/>
      <protection locked="0"/>
    </xf>
    <xf numFmtId="0" fontId="28" fillId="0" borderId="38" xfId="2" applyNumberFormat="1" applyFont="1" applyFill="1" applyBorder="1" applyAlignment="1" applyProtection="1">
      <alignment horizontal="center" vertical="center"/>
      <protection locked="0"/>
    </xf>
    <xf numFmtId="41" fontId="28" fillId="0" borderId="39" xfId="3" applyFont="1" applyBorder="1">
      <alignment vertical="center"/>
    </xf>
    <xf numFmtId="0" fontId="15" fillId="0" borderId="40" xfId="2" applyNumberFormat="1" applyFont="1" applyFill="1" applyBorder="1" applyAlignment="1" applyProtection="1">
      <alignment vertical="center"/>
      <protection locked="0"/>
    </xf>
    <xf numFmtId="41" fontId="22" fillId="0" borderId="41" xfId="3" applyBorder="1">
      <alignment vertical="center"/>
    </xf>
    <xf numFmtId="0" fontId="22" fillId="0" borderId="40" xfId="2" applyNumberFormat="1" applyFont="1" applyFill="1" applyBorder="1" applyProtection="1">
      <alignment vertical="center"/>
      <protection locked="0"/>
    </xf>
    <xf numFmtId="0" fontId="23" fillId="3" borderId="40" xfId="2" applyNumberFormat="1" applyFont="1" applyFill="1" applyBorder="1" applyAlignment="1" applyProtection="1">
      <alignment vertical="center"/>
      <protection locked="0"/>
    </xf>
    <xf numFmtId="41" fontId="28" fillId="3" borderId="41" xfId="2" applyNumberFormat="1" applyFont="1" applyFill="1" applyBorder="1" applyProtection="1">
      <alignment vertical="center"/>
      <protection locked="0"/>
    </xf>
    <xf numFmtId="0" fontId="23" fillId="3" borderId="40" xfId="2" applyNumberFormat="1" applyFont="1" applyFill="1" applyBorder="1" applyAlignment="1" applyProtection="1">
      <alignment vertical="center" wrapText="1"/>
      <protection locked="0"/>
    </xf>
    <xf numFmtId="0" fontId="23" fillId="3" borderId="41" xfId="2" applyNumberFormat="1" applyFont="1" applyFill="1" applyBorder="1" applyAlignment="1" applyProtection="1">
      <alignment vertical="center"/>
      <protection locked="0"/>
    </xf>
    <xf numFmtId="0" fontId="23" fillId="3" borderId="42" xfId="2" applyNumberFormat="1" applyFont="1" applyFill="1" applyBorder="1" applyAlignment="1" applyProtection="1">
      <alignment vertical="center"/>
      <protection locked="0"/>
    </xf>
    <xf numFmtId="0" fontId="23" fillId="3" borderId="43" xfId="2" applyNumberFormat="1" applyFont="1" applyFill="1" applyBorder="1" applyAlignment="1" applyProtection="1">
      <alignment vertical="center"/>
      <protection locked="0"/>
    </xf>
    <xf numFmtId="0" fontId="23" fillId="3" borderId="44" xfId="2" applyNumberFormat="1" applyFont="1" applyFill="1" applyBorder="1" applyAlignment="1" applyProtection="1">
      <alignment vertical="center"/>
      <protection locked="0"/>
    </xf>
    <xf numFmtId="0" fontId="23" fillId="5" borderId="45" xfId="2" applyNumberFormat="1" applyFont="1" applyFill="1" applyBorder="1" applyAlignment="1" applyProtection="1">
      <alignment horizontal="center" vertical="center"/>
      <protection locked="0"/>
    </xf>
    <xf numFmtId="0" fontId="23" fillId="5" borderId="46" xfId="2" applyNumberFormat="1" applyFont="1" applyFill="1" applyBorder="1" applyAlignment="1" applyProtection="1">
      <alignment horizontal="center" vertical="center"/>
      <protection locked="0"/>
    </xf>
    <xf numFmtId="41" fontId="18" fillId="3" borderId="2" xfId="1" applyNumberFormat="1" applyFont="1" applyFill="1" applyBorder="1" applyAlignment="1" applyProtection="1">
      <alignment vertical="center"/>
      <protection locked="0"/>
    </xf>
    <xf numFmtId="0" fontId="19" fillId="3" borderId="2" xfId="0" applyFont="1" applyFill="1" applyBorder="1" applyAlignment="1" applyProtection="1">
      <alignment horizontal="left" vertical="center"/>
      <protection locked="0"/>
    </xf>
    <xf numFmtId="14" fontId="35" fillId="0" borderId="2" xfId="1" applyNumberFormat="1" applyFont="1" applyFill="1" applyBorder="1" applyAlignment="1" applyProtection="1">
      <alignment horizontal="center" vertical="center"/>
      <protection locked="0"/>
    </xf>
    <xf numFmtId="14" fontId="35" fillId="0" borderId="1" xfId="1" applyNumberFormat="1" applyFont="1" applyFill="1" applyBorder="1" applyAlignment="1" applyProtection="1">
      <alignment horizontal="center" vertical="center" wrapText="1"/>
      <protection locked="0"/>
    </xf>
    <xf numFmtId="176" fontId="35" fillId="0" borderId="2" xfId="1" applyNumberFormat="1" applyFont="1" applyFill="1" applyBorder="1" applyAlignment="1" applyProtection="1">
      <alignment horizontal="center" vertical="center" wrapText="1"/>
      <protection locked="0"/>
    </xf>
    <xf numFmtId="41" fontId="35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35" fillId="3" borderId="2" xfId="0" applyFont="1" applyFill="1" applyBorder="1" applyAlignment="1" applyProtection="1">
      <alignment horizontal="center" vertical="center" wrapText="1"/>
      <protection locked="0"/>
    </xf>
    <xf numFmtId="0" fontId="35" fillId="3" borderId="2" xfId="0" applyFont="1" applyFill="1" applyBorder="1" applyAlignment="1" applyProtection="1">
      <alignment horizontal="center" vertical="center"/>
      <protection locked="0"/>
    </xf>
    <xf numFmtId="14" fontId="35" fillId="0" borderId="2" xfId="0" applyNumberFormat="1" applyFont="1" applyBorder="1" applyAlignment="1" applyProtection="1">
      <alignment horizontal="center" vertical="center"/>
      <protection locked="0"/>
    </xf>
    <xf numFmtId="41" fontId="35" fillId="3" borderId="2" xfId="1" applyFont="1" applyFill="1" applyBorder="1" applyAlignment="1" applyProtection="1">
      <alignment vertical="center"/>
      <protection locked="0"/>
    </xf>
    <xf numFmtId="41" fontId="35" fillId="3" borderId="4" xfId="1" applyFont="1" applyFill="1" applyBorder="1" applyAlignment="1" applyProtection="1">
      <alignment horizontal="center" vertical="center"/>
      <protection locked="0"/>
    </xf>
    <xf numFmtId="41" fontId="5" fillId="5" borderId="2" xfId="1" applyFont="1" applyFill="1" applyBorder="1" applyAlignment="1" applyProtection="1">
      <alignment horizontal="center" vertical="center"/>
    </xf>
    <xf numFmtId="0" fontId="23" fillId="16" borderId="15" xfId="2" applyNumberFormat="1" applyFont="1" applyFill="1" applyBorder="1" applyAlignment="1" applyProtection="1">
      <alignment horizontal="center" vertical="top" wrapText="1"/>
      <protection locked="0"/>
    </xf>
    <xf numFmtId="0" fontId="22" fillId="16" borderId="3" xfId="2" applyNumberFormat="1" applyFont="1" applyFill="1" applyBorder="1" applyAlignment="1" applyProtection="1">
      <alignment horizontal="center" vertical="top"/>
      <protection locked="0"/>
    </xf>
    <xf numFmtId="10" fontId="23" fillId="14" borderId="12" xfId="4" applyNumberFormat="1" applyFont="1" applyFill="1" applyBorder="1" applyAlignment="1" applyProtection="1">
      <alignment horizontal="center" vertical="center"/>
    </xf>
    <xf numFmtId="10" fontId="23" fillId="14" borderId="13" xfId="4" applyNumberFormat="1" applyFont="1" applyFill="1" applyBorder="1" applyAlignment="1" applyProtection="1">
      <alignment horizontal="center" vertical="center"/>
    </xf>
    <xf numFmtId="0" fontId="32" fillId="0" borderId="0" xfId="2" applyNumberFormat="1" applyFont="1" applyAlignment="1" applyProtection="1">
      <alignment horizontal="center" vertical="center"/>
    </xf>
    <xf numFmtId="0" fontId="23" fillId="15" borderId="3" xfId="2" applyNumberFormat="1" applyFont="1" applyFill="1" applyBorder="1" applyAlignment="1" applyProtection="1">
      <alignment horizontal="center" vertical="center"/>
      <protection locked="0"/>
    </xf>
    <xf numFmtId="0" fontId="22" fillId="15" borderId="2" xfId="2" applyNumberFormat="1" applyFill="1" applyBorder="1" applyAlignment="1" applyProtection="1">
      <alignment horizontal="center" vertical="center"/>
      <protection locked="0"/>
    </xf>
    <xf numFmtId="0" fontId="22" fillId="15" borderId="4" xfId="2" applyNumberFormat="1" applyFill="1" applyBorder="1" applyAlignment="1" applyProtection="1">
      <alignment horizontal="center" vertical="center"/>
      <protection locked="0"/>
    </xf>
    <xf numFmtId="0" fontId="3" fillId="2" borderId="3" xfId="2" applyFont="1" applyFill="1" applyBorder="1" applyAlignment="1" applyProtection="1">
      <alignment horizontal="center" vertical="center" wrapText="1"/>
      <protection locked="0"/>
    </xf>
    <xf numFmtId="0" fontId="23" fillId="15" borderId="9" xfId="2" applyNumberFormat="1" applyFont="1" applyFill="1" applyBorder="1" applyAlignment="1" applyProtection="1">
      <alignment horizontal="center" vertical="center"/>
      <protection locked="0"/>
    </xf>
    <xf numFmtId="0" fontId="23" fillId="15" borderId="29" xfId="2" applyNumberFormat="1" applyFont="1" applyFill="1" applyBorder="1" applyAlignment="1" applyProtection="1">
      <alignment horizontal="center" vertical="center"/>
      <protection locked="0"/>
    </xf>
    <xf numFmtId="0" fontId="23" fillId="15" borderId="36" xfId="2" applyNumberFormat="1" applyFont="1" applyFill="1" applyBorder="1" applyAlignment="1" applyProtection="1">
      <alignment horizontal="center" vertical="center"/>
      <protection locked="0"/>
    </xf>
    <xf numFmtId="0" fontId="23" fillId="12" borderId="4" xfId="2" applyNumberFormat="1" applyFont="1" applyFill="1" applyBorder="1" applyAlignment="1" applyProtection="1">
      <alignment horizontal="center" vertical="center"/>
    </xf>
    <xf numFmtId="0" fontId="23" fillId="12" borderId="6" xfId="2" applyNumberFormat="1" applyFont="1" applyFill="1" applyBorder="1" applyAlignment="1" applyProtection="1">
      <alignment horizontal="center" vertical="center"/>
    </xf>
    <xf numFmtId="0" fontId="23" fillId="20" borderId="4" xfId="2" applyNumberFormat="1" applyFont="1" applyFill="1" applyBorder="1" applyAlignment="1" applyProtection="1">
      <alignment horizontal="center" vertical="center"/>
    </xf>
    <xf numFmtId="0" fontId="23" fillId="20" borderId="6" xfId="2" applyNumberFormat="1" applyFont="1" applyFill="1" applyBorder="1" applyAlignment="1" applyProtection="1">
      <alignment horizontal="center" vertical="center"/>
    </xf>
    <xf numFmtId="0" fontId="23" fillId="2" borderId="2" xfId="2" applyNumberFormat="1" applyFont="1" applyFill="1" applyBorder="1" applyAlignment="1" applyProtection="1">
      <alignment horizontal="center" vertical="center"/>
      <protection locked="0"/>
    </xf>
    <xf numFmtId="0" fontId="28" fillId="0" borderId="4" xfId="2" applyNumberFormat="1" applyFont="1" applyFill="1" applyBorder="1" applyAlignment="1" applyProtection="1">
      <alignment horizontal="center" vertical="center"/>
      <protection locked="0"/>
    </xf>
    <xf numFmtId="0" fontId="28" fillId="0" borderId="6" xfId="2" applyNumberFormat="1" applyFont="1" applyFill="1" applyBorder="1" applyAlignment="1" applyProtection="1">
      <alignment horizontal="center" vertical="center"/>
      <protection locked="0"/>
    </xf>
    <xf numFmtId="0" fontId="23" fillId="15" borderId="2" xfId="2" applyNumberFormat="1" applyFont="1" applyFill="1" applyBorder="1" applyAlignment="1" applyProtection="1">
      <alignment horizontal="center" vertical="center"/>
      <protection locked="0"/>
    </xf>
    <xf numFmtId="0" fontId="23" fillId="15" borderId="4" xfId="2" applyNumberFormat="1" applyFont="1" applyFill="1" applyBorder="1" applyAlignment="1" applyProtection="1">
      <alignment horizontal="center" vertical="center" wrapText="1"/>
      <protection locked="0"/>
    </xf>
    <xf numFmtId="0" fontId="23" fillId="15" borderId="5" xfId="2" applyNumberFormat="1" applyFont="1" applyFill="1" applyBorder="1" applyAlignment="1" applyProtection="1">
      <alignment horizontal="center" vertical="center"/>
      <protection locked="0"/>
    </xf>
    <xf numFmtId="0" fontId="23" fillId="15" borderId="4" xfId="2" applyNumberFormat="1" applyFont="1" applyFill="1" applyBorder="1" applyAlignment="1" applyProtection="1">
      <alignment horizontal="center" vertical="center"/>
      <protection locked="0"/>
    </xf>
    <xf numFmtId="0" fontId="23" fillId="15" borderId="7" xfId="2" applyNumberFormat="1" applyFont="1" applyFill="1" applyBorder="1" applyAlignment="1" applyProtection="1">
      <alignment horizontal="center" vertical="center" wrapText="1"/>
      <protection locked="0"/>
    </xf>
    <xf numFmtId="0" fontId="23" fillId="15" borderId="15" xfId="2" applyNumberFormat="1" applyFont="1" applyFill="1" applyBorder="1" applyAlignment="1" applyProtection="1">
      <alignment horizontal="center" vertical="center"/>
      <protection locked="0"/>
    </xf>
    <xf numFmtId="0" fontId="23" fillId="2" borderId="4" xfId="2" applyNumberFormat="1" applyFont="1" applyFill="1" applyBorder="1" applyAlignment="1" applyProtection="1">
      <alignment horizontal="center" vertical="center"/>
      <protection locked="0"/>
    </xf>
    <xf numFmtId="0" fontId="23" fillId="2" borderId="5" xfId="2" applyNumberFormat="1" applyFont="1" applyFill="1" applyBorder="1" applyAlignment="1" applyProtection="1">
      <alignment horizontal="center" vertical="center"/>
      <protection locked="0"/>
    </xf>
    <xf numFmtId="0" fontId="23" fillId="2" borderId="6" xfId="2" applyNumberFormat="1" applyFont="1" applyFill="1" applyBorder="1" applyAlignment="1" applyProtection="1">
      <alignment horizontal="center" vertical="center"/>
      <protection locked="0"/>
    </xf>
    <xf numFmtId="0" fontId="23" fillId="16" borderId="1" xfId="2" applyNumberFormat="1" applyFont="1" applyFill="1" applyBorder="1" applyAlignment="1" applyProtection="1">
      <alignment horizontal="center" vertical="center" wrapText="1"/>
      <protection locked="0"/>
    </xf>
    <xf numFmtId="0" fontId="23" fillId="16" borderId="16" xfId="2" applyNumberFormat="1" applyFont="1" applyFill="1" applyBorder="1" applyAlignment="1" applyProtection="1">
      <alignment horizontal="center" vertical="center" wrapText="1"/>
      <protection locked="0"/>
    </xf>
    <xf numFmtId="0" fontId="23" fillId="16" borderId="17" xfId="2" applyNumberFormat="1" applyFont="1" applyFill="1" applyBorder="1" applyAlignment="1" applyProtection="1">
      <alignment horizontal="center" vertical="center" wrapText="1"/>
      <protection locked="0"/>
    </xf>
    <xf numFmtId="0" fontId="23" fillId="16" borderId="12" xfId="2" applyNumberFormat="1" applyFont="1" applyFill="1" applyBorder="1" applyAlignment="1" applyProtection="1">
      <alignment horizontal="center" vertical="center" wrapText="1"/>
      <protection locked="0"/>
    </xf>
    <xf numFmtId="0" fontId="23" fillId="16" borderId="19" xfId="2" applyNumberFormat="1" applyFont="1" applyFill="1" applyBorder="1" applyAlignment="1" applyProtection="1">
      <alignment horizontal="center" vertical="center" wrapText="1"/>
      <protection locked="0"/>
    </xf>
    <xf numFmtId="0" fontId="23" fillId="16" borderId="13" xfId="2" applyNumberFormat="1" applyFont="1" applyFill="1" applyBorder="1" applyAlignment="1" applyProtection="1">
      <alignment horizontal="center" vertical="center" wrapText="1"/>
      <protection locked="0"/>
    </xf>
    <xf numFmtId="0" fontId="23" fillId="15" borderId="7" xfId="2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3" fillId="8" borderId="4" xfId="0" applyFont="1" applyFill="1" applyBorder="1" applyAlignment="1" applyProtection="1">
      <alignment horizontal="center" vertical="center"/>
      <protection locked="0"/>
    </xf>
    <xf numFmtId="0" fontId="3" fillId="8" borderId="5" xfId="0" applyFont="1" applyFill="1" applyBorder="1" applyAlignment="1" applyProtection="1">
      <alignment horizontal="center" vertical="center"/>
      <protection locked="0"/>
    </xf>
    <xf numFmtId="0" fontId="3" fillId="10" borderId="2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5" fillId="9" borderId="4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3" fillId="7" borderId="4" xfId="0" applyFont="1" applyFill="1" applyBorder="1" applyAlignment="1" applyProtection="1">
      <alignment horizontal="center" vertical="center"/>
      <protection locked="0"/>
    </xf>
    <xf numFmtId="0" fontId="3" fillId="7" borderId="5" xfId="0" applyFont="1" applyFill="1" applyBorder="1" applyAlignment="1" applyProtection="1">
      <alignment horizontal="center" vertical="center"/>
      <protection locked="0"/>
    </xf>
    <xf numFmtId="0" fontId="3" fillId="7" borderId="6" xfId="0" applyFont="1" applyFill="1" applyBorder="1" applyAlignment="1" applyProtection="1">
      <alignment horizontal="center" vertical="center"/>
      <protection locked="0"/>
    </xf>
    <xf numFmtId="0" fontId="22" fillId="0" borderId="7" xfId="2" applyNumberFormat="1" applyFont="1" applyBorder="1" applyAlignment="1">
      <alignment horizontal="center" vertical="center" wrapText="1"/>
    </xf>
    <xf numFmtId="0" fontId="22" fillId="0" borderId="15" xfId="2" applyNumberFormat="1" applyFont="1" applyBorder="1" applyAlignment="1">
      <alignment horizontal="center" vertical="center"/>
    </xf>
    <xf numFmtId="0" fontId="22" fillId="0" borderId="3" xfId="2" applyNumberFormat="1" applyFont="1" applyBorder="1" applyAlignment="1">
      <alignment horizontal="center" vertical="center"/>
    </xf>
    <xf numFmtId="0" fontId="22" fillId="0" borderId="15" xfId="2" applyNumberFormat="1" applyFont="1" applyBorder="1" applyAlignment="1">
      <alignment horizontal="center" vertical="center" wrapText="1"/>
    </xf>
    <xf numFmtId="0" fontId="22" fillId="0" borderId="3" xfId="2" applyNumberFormat="1" applyFont="1" applyBorder="1" applyAlignment="1">
      <alignment horizontal="center" vertical="center" wrapText="1"/>
    </xf>
    <xf numFmtId="0" fontId="34" fillId="6" borderId="4" xfId="0" applyFont="1" applyFill="1" applyBorder="1" applyAlignment="1">
      <alignment horizontal="center" vertical="center" wrapText="1"/>
    </xf>
    <xf numFmtId="0" fontId="34" fillId="6" borderId="5" xfId="0" applyFont="1" applyFill="1" applyBorder="1" applyAlignment="1">
      <alignment horizontal="center" vertical="center" wrapText="1"/>
    </xf>
    <xf numFmtId="0" fontId="34" fillId="6" borderId="6" xfId="0" applyFont="1" applyFill="1" applyBorder="1" applyAlignment="1">
      <alignment horizontal="center" vertical="center" wrapText="1"/>
    </xf>
    <xf numFmtId="0" fontId="26" fillId="22" borderId="4" xfId="2" applyNumberFormat="1" applyFont="1" applyFill="1" applyBorder="1" applyAlignment="1" applyProtection="1">
      <alignment horizontal="center" vertical="center"/>
      <protection locked="0"/>
    </xf>
    <xf numFmtId="0" fontId="26" fillId="22" borderId="5" xfId="2" applyNumberFormat="1" applyFont="1" applyFill="1" applyBorder="1" applyAlignment="1" applyProtection="1">
      <alignment horizontal="center" vertical="center"/>
      <protection locked="0"/>
    </xf>
    <xf numFmtId="0" fontId="26" fillId="22" borderId="6" xfId="2" applyNumberFormat="1" applyFont="1" applyFill="1" applyBorder="1" applyAlignment="1" applyProtection="1">
      <alignment horizontal="center" vertical="center"/>
      <protection locked="0"/>
    </xf>
    <xf numFmtId="0" fontId="22" fillId="0" borderId="7" xfId="2" applyNumberFormat="1" applyBorder="1" applyAlignment="1">
      <alignment horizontal="center" vertical="center"/>
    </xf>
    <xf numFmtId="0" fontId="22" fillId="0" borderId="3" xfId="2" applyNumberFormat="1" applyBorder="1" applyAlignment="1">
      <alignment horizontal="center" vertical="center"/>
    </xf>
    <xf numFmtId="0" fontId="22" fillId="0" borderId="7" xfId="2" applyNumberFormat="1" applyFont="1" applyBorder="1" applyAlignment="1">
      <alignment horizontal="center" vertical="center"/>
    </xf>
    <xf numFmtId="0" fontId="36" fillId="3" borderId="2" xfId="0" applyFont="1" applyFill="1" applyBorder="1" applyAlignment="1" applyProtection="1">
      <alignment horizontal="center" vertical="center"/>
      <protection locked="0"/>
    </xf>
    <xf numFmtId="0" fontId="22" fillId="0" borderId="7" xfId="2" applyNumberFormat="1" applyFont="1" applyBorder="1" applyAlignment="1">
      <alignment vertical="center" wrapText="1"/>
    </xf>
    <xf numFmtId="0" fontId="22" fillId="0" borderId="3" xfId="2" applyNumberFormat="1" applyFont="1" applyBorder="1" applyAlignment="1">
      <alignment vertical="center" wrapText="1"/>
    </xf>
  </cellXfs>
  <cellStyles count="5">
    <cellStyle name="백분율 2" xfId="4"/>
    <cellStyle name="쉼표 [0]" xfId="1" builtinId="6"/>
    <cellStyle name="쉼표 [0] 2" xfId="3"/>
    <cellStyle name="표준" xfId="0" builtinId="0"/>
    <cellStyle name="표준 2" xfId="2"/>
  </cellStyles>
  <dxfs count="35">
    <dxf>
      <font>
        <color rgb="FF0000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0000"/>
      </font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>
        <right style="thin">
          <color indexed="64"/>
        </right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맑은 고딕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맑은 고딕"/>
        <scheme val="minor"/>
      </font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numFmt numFmtId="19" formatCode="yyyy/mm/dd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맑은 고딕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맑은 고딕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맑은 고딕"/>
        <scheme val="minor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numFmt numFmtId="176" formatCode="0_);[Red]\(0\)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>
          <fgColor indexed="64"/>
          <bgColor theme="2" tint="-9.9978637043366805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맑은 고딕"/>
        <scheme val="minor"/>
      </font>
      <numFmt numFmtId="33" formatCode="_-* #,##0_-;\-* #,##0_-;_-* &quot;-&quot;_-;_-@_-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604FA"/>
        <name val="맑은 고딕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none"/>
      </font>
      <numFmt numFmtId="30" formatCode="@"/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13</xdr:row>
          <xdr:rowOff>723900</xdr:rowOff>
        </xdr:from>
        <xdr:to>
          <xdr:col>3</xdr:col>
          <xdr:colOff>990600</xdr:colOff>
          <xdr:row>13</xdr:row>
          <xdr:rowOff>1028700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617220</xdr:colOff>
          <xdr:row>12</xdr:row>
          <xdr:rowOff>22860</xdr:rowOff>
        </xdr:from>
        <xdr:to>
          <xdr:col>4</xdr:col>
          <xdr:colOff>960120</xdr:colOff>
          <xdr:row>13</xdr:row>
          <xdr:rowOff>83820</xdr:rowOff>
        </xdr:to>
        <xdr:sp macro="" textlink="">
          <xdr:nvSpPr>
            <xdr:cNvPr id="7170" name="Check Box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9</xdr:row>
          <xdr:rowOff>289560</xdr:rowOff>
        </xdr:from>
        <xdr:to>
          <xdr:col>3</xdr:col>
          <xdr:colOff>609600</xdr:colOff>
          <xdr:row>11</xdr:row>
          <xdr:rowOff>38100</xdr:rowOff>
        </xdr:to>
        <xdr:sp macro="" textlink="">
          <xdr:nvSpPr>
            <xdr:cNvPr id="7171" name="Check Box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327660</xdr:colOff>
          <xdr:row>9</xdr:row>
          <xdr:rowOff>289560</xdr:rowOff>
        </xdr:from>
        <xdr:to>
          <xdr:col>4</xdr:col>
          <xdr:colOff>678180</xdr:colOff>
          <xdr:row>11</xdr:row>
          <xdr:rowOff>38100</xdr:rowOff>
        </xdr:to>
        <xdr:sp macro="" textlink="">
          <xdr:nvSpPr>
            <xdr:cNvPr id="7172" name="Check Box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1264920</xdr:colOff>
          <xdr:row>30</xdr:row>
          <xdr:rowOff>259080</xdr:rowOff>
        </xdr:from>
        <xdr:to>
          <xdr:col>8</xdr:col>
          <xdr:colOff>304800</xdr:colOff>
          <xdr:row>31</xdr:row>
          <xdr:rowOff>259080</xdr:rowOff>
        </xdr:to>
        <xdr:sp macro="" textlink="">
          <xdr:nvSpPr>
            <xdr:cNvPr id="7177" name="Check Box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5_&#44277;&#50672;&#50696;&#49696;&#48512;(2022~2023)\00_2024&#45380;%20&#44277;&#50672;&#50696;&#49696;&#52285;&#51089;&#51452;&#52404;\3.%20&#44368;&#48512;&#49888;&#52397;&#49436;\1-2.%202024&#45380;%20&#44277;&#50672;&#50696;&#49696;%20&#52285;&#51089;&#51452;&#52404;_&#50696;&#49328;&#51665;&#54665;%20&#48143;%20&#51064;&#47141;&#50868;&#50689;%20&#44228;&#54925;&#49436;_&#45800;&#52404;&#4774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5_&#44277;&#50672;&#50696;&#49696;&#48512;(2022~2023)\00_2024&#45380;%20&#44277;&#50672;&#50696;&#49696;&#52285;&#51089;&#51452;&#52404;\3.%20&#44368;&#48512;&#49888;&#52397;&#49436;\2024&#45380;%20&#44277;&#50672;&#50696;&#49696;%20&#52285;&#51089;&#51452;&#52404;_&#50696;&#49328;&#51665;&#54665;%20&#48143;%20&#51064;&#47141;&#50868;&#50689;%20&#44228;&#54925;&#49436;_&#45800;&#52404;&#4774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인력구성계획"/>
      <sheetName val="2.임원, 이사회 명단(협회만 해당)"/>
      <sheetName val="3.예산총괄표"/>
      <sheetName val="4.2024년 예산"/>
      <sheetName val="5.2025년 예산"/>
      <sheetName val="6.2026년 예산"/>
      <sheetName val="유효성검사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.2024년 예산"/>
      <sheetName val="참고. 편성가능한 예산세목"/>
      <sheetName val="유효성검사목록"/>
    </sheetNames>
    <sheetDataSet>
      <sheetData sheetId="0"/>
      <sheetData sheetId="1" refreshError="1"/>
      <sheetData sheetId="2"/>
    </sheetDataSet>
  </externalBook>
</externalLink>
</file>

<file path=xl/tables/table1.xml><?xml version="1.0" encoding="utf-8"?>
<table xmlns="http://schemas.openxmlformats.org/spreadsheetml/2006/main" id="2" name="표3" displayName="표3" ref="C13:H149" totalsRowShown="0" headerRowDxfId="34" headerRowBorderDxfId="33" tableBorderDxfId="32" totalsRowBorderDxfId="31">
  <tableColumns count="6">
    <tableColumn id="3" name="보조세목" dataDxfId="30"/>
    <tableColumn id="4" name="산출내역" dataDxfId="29"/>
    <tableColumn id="5" name="국고보조금" dataDxfId="28"/>
    <tableColumn id="6" name="자기부담금" dataDxfId="27"/>
    <tableColumn id="1" name="지방비" dataDxfId="26" dataCellStyle="쉼표 [0]"/>
    <tableColumn id="7" name="총액" dataDxfId="25" dataCellStyle="쉼표 [0]">
      <calculatedColumnFormula>표3[[#This Row],[국고보조금]]+표3[[#This Row],[자기부담금]]</calculatedColumnFormula>
    </tableColumn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id="3" name="표1" displayName="표1" ref="A16:S112" totalsRowShown="0" headerRowDxfId="24" dataDxfId="23" tableBorderDxfId="22" dataCellStyle="쉼표 [0]">
  <autoFilter ref="A16:S112"/>
  <tableColumns count="19">
    <tableColumn id="18" name="번호" dataDxfId="21" dataCellStyle="쉼표 [0]"/>
    <tableColumn id="1" name="경비" dataDxfId="20" dataCellStyle="쉼표 [0]"/>
    <tableColumn id="5" name="프로젝트명" dataDxfId="19" dataCellStyle="쉼표 [0]"/>
    <tableColumn id="2" name="성명" dataDxfId="18"/>
    <tableColumn id="10" name="생년" dataDxfId="17"/>
    <tableColumn id="11" name="성별" dataDxfId="16"/>
    <tableColumn id="3" name="연락처" dataDxfId="15"/>
    <tableColumn id="12" name="현직(소속)" dataDxfId="14"/>
    <tableColumn id="13" name="역할" dataDxfId="13"/>
    <tableColumn id="20" name="시작일" dataDxfId="12"/>
    <tableColumn id="21" name="종료일" dataDxfId="11" dataCellStyle="쉼표 [0]"/>
    <tableColumn id="4" name="지급형태" dataDxfId="10"/>
    <tableColumn id="16" name="지급방식" dataDxfId="9"/>
    <tableColumn id="17" name="지급시기" dataDxfId="8"/>
    <tableColumn id="6" name="해당여부" dataDxfId="7"/>
    <tableColumn id="8" name="국고보조금" dataDxfId="6" dataCellStyle="쉼표 [0]"/>
    <tableColumn id="14" name="자기부담금" dataDxfId="5" dataCellStyle="쉼표 [0]"/>
    <tableColumn id="9" name="지방비" dataDxfId="4" dataCellStyle="쉼표 [0]"/>
    <tableColumn id="7" name="총액" dataDxfId="3" dataCellStyle="쉼표 [0]">
      <calculatedColumnFormula>표1[[#This Row],[국고보조금]]+표1[[#This Row],[자기부담금]]</calculatedColumnFormula>
    </tableColumn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4"/>
  <sheetViews>
    <sheetView showGridLines="0" tabSelected="1" zoomScale="85" zoomScaleNormal="85" zoomScaleSheetLayoutView="85" workbookViewId="0">
      <selection activeCell="H2" sqref="H2"/>
    </sheetView>
  </sheetViews>
  <sheetFormatPr defaultColWidth="9" defaultRowHeight="17.399999999999999"/>
  <cols>
    <col min="1" max="1" width="22.19921875" style="129" customWidth="1"/>
    <col min="2" max="5" width="20.09765625" style="129" customWidth="1"/>
    <col min="6" max="6" width="5.59765625" style="132" customWidth="1"/>
    <col min="7" max="9" width="17.59765625" style="131" customWidth="1"/>
    <col min="10" max="10" width="9" style="130"/>
    <col min="11" max="16384" width="9" style="129"/>
  </cols>
  <sheetData>
    <row r="1" spans="1:11" ht="39.9" customHeight="1">
      <c r="A1" s="268" t="str">
        <f>IF(B11="","1. 예산 총괄표-단체명","1. 예산 총괄표-"&amp;B11)</f>
        <v>1. 예산 총괄표-ㅇㅇㅇ컴퍼니</v>
      </c>
      <c r="B1" s="268"/>
      <c r="C1" s="268"/>
      <c r="D1" s="268"/>
      <c r="E1" s="268"/>
      <c r="F1" s="268"/>
      <c r="J1" s="131"/>
      <c r="K1" s="130"/>
    </row>
    <row r="2" spans="1:11" s="132" customFormat="1" ht="19.5" customHeight="1">
      <c r="A2" s="203" t="s">
        <v>199</v>
      </c>
      <c r="B2" s="202"/>
      <c r="C2" s="202"/>
      <c r="D2" s="202"/>
      <c r="E2" s="202"/>
      <c r="F2" s="202"/>
      <c r="G2" s="143"/>
      <c r="H2" s="143"/>
      <c r="I2" s="143"/>
      <c r="J2" s="143"/>
      <c r="K2" s="144"/>
    </row>
    <row r="3" spans="1:11" ht="19.2" customHeight="1">
      <c r="A3" s="201" t="s">
        <v>212</v>
      </c>
      <c r="B3" s="200"/>
      <c r="C3" s="200"/>
      <c r="D3" s="200"/>
      <c r="E3" s="200"/>
      <c r="F3" s="200"/>
      <c r="J3" s="131"/>
      <c r="K3" s="130"/>
    </row>
    <row r="4" spans="1:11" ht="19.2" customHeight="1">
      <c r="A4" s="201" t="s">
        <v>198</v>
      </c>
      <c r="B4" s="200"/>
      <c r="C4" s="200"/>
      <c r="D4" s="200"/>
      <c r="E4" s="200"/>
      <c r="F4" s="200"/>
      <c r="J4" s="131"/>
      <c r="K4" s="130"/>
    </row>
    <row r="5" spans="1:11">
      <c r="A5" s="201" t="s">
        <v>297</v>
      </c>
      <c r="B5" s="200"/>
      <c r="C5" s="200"/>
      <c r="D5" s="200"/>
      <c r="E5" s="200"/>
      <c r="F5" s="200"/>
      <c r="J5" s="131"/>
      <c r="K5" s="130"/>
    </row>
    <row r="6" spans="1:11">
      <c r="A6" s="201" t="s">
        <v>197</v>
      </c>
      <c r="B6" s="200"/>
      <c r="C6" s="200"/>
      <c r="D6" s="200"/>
      <c r="E6" s="200"/>
      <c r="F6" s="200"/>
      <c r="J6" s="131"/>
      <c r="K6" s="130"/>
    </row>
    <row r="7" spans="1:11">
      <c r="A7" s="201" t="s">
        <v>299</v>
      </c>
      <c r="B7" s="200"/>
      <c r="C7" s="200"/>
      <c r="D7" s="200"/>
      <c r="E7" s="200"/>
      <c r="F7" s="200"/>
      <c r="J7" s="131"/>
      <c r="K7" s="130"/>
    </row>
    <row r="8" spans="1:11" s="132" customFormat="1" ht="19.5" customHeight="1">
      <c r="A8" s="199" t="s">
        <v>196</v>
      </c>
      <c r="B8" s="198"/>
      <c r="C8" s="198"/>
      <c r="D8" s="198"/>
      <c r="E8" s="198"/>
      <c r="F8" s="198"/>
      <c r="G8" s="143"/>
      <c r="H8" s="143"/>
      <c r="I8" s="143"/>
      <c r="J8" s="143"/>
      <c r="K8" s="144"/>
    </row>
    <row r="9" spans="1:11" s="143" customFormat="1" ht="19.5" customHeight="1">
      <c r="A9" s="144"/>
      <c r="B9" s="145"/>
      <c r="C9" s="145"/>
      <c r="D9" s="145"/>
      <c r="E9" s="145"/>
      <c r="F9" s="145"/>
      <c r="G9" s="144"/>
      <c r="H9" s="144"/>
      <c r="I9" s="144"/>
      <c r="J9" s="144"/>
      <c r="K9" s="144"/>
    </row>
    <row r="10" spans="1:11" s="143" customFormat="1" ht="24.9" customHeight="1" thickBot="1">
      <c r="A10" s="214" t="s">
        <v>206</v>
      </c>
      <c r="B10" s="145"/>
      <c r="C10" s="145"/>
      <c r="D10" s="145"/>
      <c r="E10" s="145"/>
      <c r="F10" s="145"/>
      <c r="G10" s="144"/>
      <c r="H10" s="144"/>
      <c r="I10" s="144"/>
      <c r="J10" s="144"/>
      <c r="K10" s="144"/>
    </row>
    <row r="11" spans="1:11" s="143" customFormat="1" ht="24.9" customHeight="1" thickBot="1">
      <c r="A11" s="213" t="s">
        <v>195</v>
      </c>
      <c r="B11" s="197" t="s">
        <v>194</v>
      </c>
      <c r="C11" s="196" t="s">
        <v>193</v>
      </c>
      <c r="D11" s="195" t="s">
        <v>192</v>
      </c>
      <c r="E11" s="194" t="s">
        <v>191</v>
      </c>
      <c r="F11" s="219" t="s">
        <v>207</v>
      </c>
      <c r="G11" s="144"/>
      <c r="H11" s="144"/>
      <c r="I11" s="144"/>
      <c r="J11" s="144"/>
      <c r="K11" s="144"/>
    </row>
    <row r="12" spans="1:11" s="143" customFormat="1" ht="24.9" customHeight="1">
      <c r="A12" s="181" t="s">
        <v>190</v>
      </c>
      <c r="B12" s="193" t="str">
        <f>IF(OR(D12&lt;20000000,D12&gt;=500000000),"금액 입력 확인",IF(D12&lt;100000000,"Band1",IF(D12&lt;300000000,"Band2","Band3")))</f>
        <v>Band3</v>
      </c>
      <c r="C12" s="181" t="s">
        <v>189</v>
      </c>
      <c r="D12" s="192">
        <f>D18</f>
        <v>300000000</v>
      </c>
      <c r="E12" s="264" t="s">
        <v>204</v>
      </c>
      <c r="F12" s="145"/>
      <c r="G12" s="144"/>
      <c r="H12" s="144"/>
      <c r="I12" s="144"/>
      <c r="J12" s="144"/>
      <c r="K12" s="144"/>
    </row>
    <row r="13" spans="1:11" s="143" customFormat="1" ht="24.9" customHeight="1">
      <c r="A13" s="181" t="s">
        <v>188</v>
      </c>
      <c r="B13" s="191">
        <f>D12*0.5</f>
        <v>150000000</v>
      </c>
      <c r="C13" s="190" t="s">
        <v>187</v>
      </c>
      <c r="D13" s="189">
        <f>D12*0.5</f>
        <v>150000000</v>
      </c>
      <c r="E13" s="265"/>
      <c r="F13" s="145"/>
      <c r="G13" s="144"/>
      <c r="H13" s="144"/>
      <c r="I13" s="144"/>
      <c r="J13" s="144"/>
      <c r="K13" s="144"/>
    </row>
    <row r="14" spans="1:11" s="143" customFormat="1" ht="88.5" customHeight="1">
      <c r="A14" s="188" t="s">
        <v>0</v>
      </c>
      <c r="B14" s="272" t="s">
        <v>1</v>
      </c>
      <c r="C14" s="272"/>
      <c r="D14" s="272"/>
      <c r="E14" s="272"/>
      <c r="F14" s="145"/>
      <c r="G14" s="144"/>
      <c r="H14" s="144"/>
      <c r="I14" s="144"/>
      <c r="J14" s="144"/>
      <c r="K14" s="144"/>
    </row>
    <row r="15" spans="1:11" s="143" customFormat="1" ht="24.9" customHeight="1">
      <c r="A15" s="145"/>
      <c r="B15" s="145"/>
      <c r="C15" s="145"/>
      <c r="D15" s="145"/>
      <c r="E15" s="145"/>
      <c r="F15" s="145"/>
      <c r="G15" s="144"/>
      <c r="H15" s="144"/>
      <c r="I15" s="144"/>
      <c r="J15" s="144"/>
      <c r="K15" s="144"/>
    </row>
    <row r="16" spans="1:11" s="143" customFormat="1" ht="24.9" customHeight="1">
      <c r="A16" s="214" t="s">
        <v>205</v>
      </c>
      <c r="B16" s="215" t="s">
        <v>36</v>
      </c>
      <c r="C16" s="216">
        <f>D23</f>
        <v>350000000</v>
      </c>
      <c r="D16" s="145"/>
      <c r="E16" s="145"/>
      <c r="F16" s="145"/>
      <c r="G16" s="144"/>
      <c r="H16" s="144"/>
      <c r="I16" s="144"/>
      <c r="J16" s="144"/>
      <c r="K16" s="144"/>
    </row>
    <row r="17" spans="1:11" s="143" customFormat="1" ht="24.9" customHeight="1">
      <c r="A17" s="269" t="s">
        <v>151</v>
      </c>
      <c r="B17" s="269"/>
      <c r="C17" s="269"/>
      <c r="D17" s="181" t="s">
        <v>163</v>
      </c>
      <c r="E17" s="181" t="s">
        <v>23</v>
      </c>
      <c r="F17" s="169"/>
      <c r="G17" s="280" t="s">
        <v>186</v>
      </c>
      <c r="H17" s="280"/>
      <c r="I17" s="280"/>
      <c r="J17" s="219" t="s">
        <v>210</v>
      </c>
      <c r="K17" s="144"/>
    </row>
    <row r="18" spans="1:11" s="143" customFormat="1" ht="24.9" customHeight="1" thickBot="1">
      <c r="A18" s="171" t="s">
        <v>137</v>
      </c>
      <c r="B18" s="270" t="s">
        <v>185</v>
      </c>
      <c r="C18" s="270"/>
      <c r="D18" s="186">
        <f>'2.예산집행계획'!E11</f>
        <v>300000000</v>
      </c>
      <c r="E18" s="185">
        <f>D18/D23</f>
        <v>0.8571428571428571</v>
      </c>
      <c r="F18" s="156"/>
      <c r="G18" s="183" t="s">
        <v>184</v>
      </c>
      <c r="H18" s="281" t="s">
        <v>183</v>
      </c>
      <c r="I18" s="282"/>
      <c r="J18" s="219" t="s">
        <v>208</v>
      </c>
      <c r="K18" s="144"/>
    </row>
    <row r="19" spans="1:11" s="143" customFormat="1" ht="24.9" customHeight="1">
      <c r="A19" s="181" t="s">
        <v>140</v>
      </c>
      <c r="B19" s="270" t="s">
        <v>182</v>
      </c>
      <c r="C19" s="271"/>
      <c r="D19" s="184">
        <f>I30</f>
        <v>15000000</v>
      </c>
      <c r="E19" s="179">
        <f>D19/D23</f>
        <v>4.2857142857142858E-2</v>
      </c>
      <c r="F19" s="159"/>
      <c r="G19" s="183" t="s">
        <v>181</v>
      </c>
      <c r="H19" s="281" t="s">
        <v>180</v>
      </c>
      <c r="I19" s="282"/>
      <c r="J19" s="219" t="s">
        <v>211</v>
      </c>
      <c r="K19" s="144"/>
    </row>
    <row r="20" spans="1:11" s="143" customFormat="1" ht="24.9" customHeight="1">
      <c r="A20" s="283" t="s">
        <v>179</v>
      </c>
      <c r="B20" s="270" t="s">
        <v>178</v>
      </c>
      <c r="C20" s="271"/>
      <c r="D20" s="182">
        <v>1000000</v>
      </c>
      <c r="E20" s="179">
        <f>D20/D23</f>
        <v>2.8571428571428571E-3</v>
      </c>
      <c r="F20" s="159"/>
      <c r="G20" s="183" t="s">
        <v>177</v>
      </c>
      <c r="H20" s="281">
        <v>123456789</v>
      </c>
      <c r="I20" s="282"/>
      <c r="J20" s="219" t="s">
        <v>209</v>
      </c>
      <c r="K20" s="144"/>
    </row>
    <row r="21" spans="1:11" s="143" customFormat="1" ht="24.9" customHeight="1">
      <c r="A21" s="283"/>
      <c r="B21" s="270" t="s">
        <v>176</v>
      </c>
      <c r="C21" s="271"/>
      <c r="D21" s="182">
        <v>1000000</v>
      </c>
      <c r="E21" s="179">
        <f>D21/D23</f>
        <v>2.8571428571428571E-3</v>
      </c>
      <c r="F21" s="159"/>
      <c r="G21" s="183" t="s">
        <v>243</v>
      </c>
      <c r="H21" s="281" t="s">
        <v>244</v>
      </c>
      <c r="I21" s="282"/>
      <c r="J21" s="144"/>
      <c r="K21" s="144"/>
    </row>
    <row r="22" spans="1:11" s="143" customFormat="1" ht="24.9" customHeight="1" thickBot="1">
      <c r="A22" s="181" t="s">
        <v>174</v>
      </c>
      <c r="B22" s="270" t="s">
        <v>173</v>
      </c>
      <c r="C22" s="271"/>
      <c r="D22" s="180">
        <v>33000000</v>
      </c>
      <c r="E22" s="179">
        <f>D22/D23</f>
        <v>9.4285714285714292E-2</v>
      </c>
      <c r="F22" s="159"/>
      <c r="G22" s="289" t="s">
        <v>175</v>
      </c>
      <c r="H22" s="290"/>
      <c r="I22" s="291"/>
      <c r="J22" s="144"/>
      <c r="K22" s="144"/>
    </row>
    <row r="23" spans="1:11" s="143" customFormat="1" ht="24.9" customHeight="1" thickBot="1">
      <c r="A23" s="273" t="s">
        <v>169</v>
      </c>
      <c r="B23" s="273"/>
      <c r="C23" s="273"/>
      <c r="D23" s="178">
        <f>SUM(D18:D22)</f>
        <v>350000000</v>
      </c>
      <c r="E23" s="177">
        <f>SUM(E18:E22)</f>
        <v>1</v>
      </c>
      <c r="F23" s="156"/>
      <c r="G23" s="235" t="s">
        <v>172</v>
      </c>
      <c r="H23" s="235" t="s">
        <v>171</v>
      </c>
      <c r="I23" s="235" t="s">
        <v>170</v>
      </c>
      <c r="J23" s="144"/>
      <c r="K23" s="144"/>
    </row>
    <row r="24" spans="1:11" s="143" customFormat="1" ht="24.9" customHeight="1" thickTop="1" thickBot="1">
      <c r="A24" s="176" t="s">
        <v>167</v>
      </c>
      <c r="B24" s="274" t="s">
        <v>166</v>
      </c>
      <c r="C24" s="275"/>
      <c r="D24" s="217">
        <f>SUM(D19:D22)</f>
        <v>50000000</v>
      </c>
      <c r="E24" s="218">
        <f>ROUND(SUM(E19:E22)/E23,3)</f>
        <v>0.14299999999999999</v>
      </c>
      <c r="F24" s="152"/>
      <c r="G24" s="237" t="s">
        <v>168</v>
      </c>
      <c r="H24" s="238" t="s">
        <v>298</v>
      </c>
      <c r="I24" s="239">
        <v>15000000</v>
      </c>
      <c r="J24" s="144"/>
      <c r="K24" s="144"/>
    </row>
    <row r="25" spans="1:11" s="143" customFormat="1" ht="24.9" customHeight="1" thickTop="1">
      <c r="A25" s="175" t="s">
        <v>165</v>
      </c>
      <c r="B25" s="269" t="s">
        <v>164</v>
      </c>
      <c r="C25" s="269"/>
      <c r="D25" s="266">
        <f>ROUND((D19+D22)/D23,3)</f>
        <v>0.13700000000000001</v>
      </c>
      <c r="E25" s="267"/>
      <c r="F25" s="174"/>
      <c r="G25" s="240"/>
      <c r="H25" s="173"/>
      <c r="I25" s="241"/>
      <c r="J25" s="144"/>
      <c r="K25" s="144"/>
    </row>
    <row r="26" spans="1:11" s="143" customFormat="1" ht="24.9" customHeight="1">
      <c r="A26" s="145"/>
      <c r="B26" s="145"/>
      <c r="C26" s="145"/>
      <c r="D26" s="172"/>
      <c r="E26" s="172"/>
      <c r="F26" s="172"/>
      <c r="G26" s="242"/>
      <c r="H26" s="173"/>
      <c r="I26" s="241"/>
      <c r="J26" s="144"/>
      <c r="K26" s="144"/>
    </row>
    <row r="27" spans="1:11" s="143" customFormat="1" ht="24.9" customHeight="1" thickBot="1">
      <c r="A27" s="286" t="s">
        <v>151</v>
      </c>
      <c r="B27" s="285"/>
      <c r="C27" s="285"/>
      <c r="D27" s="171" t="s">
        <v>163</v>
      </c>
      <c r="E27" s="170" t="s">
        <v>162</v>
      </c>
      <c r="F27" s="169"/>
      <c r="G27" s="243"/>
      <c r="H27" s="166"/>
      <c r="I27" s="244"/>
      <c r="J27" s="144"/>
      <c r="K27" s="144"/>
    </row>
    <row r="28" spans="1:11" s="143" customFormat="1" ht="24.9" customHeight="1">
      <c r="A28" s="287" t="s">
        <v>161</v>
      </c>
      <c r="B28" s="286" t="s">
        <v>160</v>
      </c>
      <c r="C28" s="285"/>
      <c r="D28" s="168">
        <v>0</v>
      </c>
      <c r="E28" s="167" t="s">
        <v>159</v>
      </c>
      <c r="F28" s="159"/>
      <c r="G28" s="245"/>
      <c r="H28" s="166"/>
      <c r="I28" s="246"/>
      <c r="J28" s="144"/>
      <c r="K28" s="144"/>
    </row>
    <row r="29" spans="1:11" s="143" customFormat="1" ht="24.9" customHeight="1" thickBot="1">
      <c r="A29" s="288"/>
      <c r="B29" s="298" t="s">
        <v>134</v>
      </c>
      <c r="C29" s="164" t="s">
        <v>135</v>
      </c>
      <c r="D29" s="163">
        <v>0</v>
      </c>
      <c r="E29" s="165" t="s">
        <v>158</v>
      </c>
      <c r="F29" s="159"/>
      <c r="G29" s="247"/>
      <c r="H29" s="248"/>
      <c r="I29" s="249"/>
      <c r="J29" s="144"/>
      <c r="K29" s="144"/>
    </row>
    <row r="30" spans="1:11" s="143" customFormat="1" ht="24.9" customHeight="1" thickTop="1">
      <c r="A30" s="288"/>
      <c r="B30" s="269"/>
      <c r="C30" s="164" t="s">
        <v>136</v>
      </c>
      <c r="D30" s="163">
        <v>0</v>
      </c>
      <c r="E30" s="162"/>
      <c r="F30" s="159"/>
      <c r="G30" s="250" t="s">
        <v>157</v>
      </c>
      <c r="H30" s="251"/>
      <c r="I30" s="236">
        <f>SUM(I24:I29)</f>
        <v>15000000</v>
      </c>
      <c r="J30" s="144"/>
      <c r="K30" s="144"/>
    </row>
    <row r="31" spans="1:11" s="143" customFormat="1" ht="24.9" customHeight="1">
      <c r="A31" s="288"/>
      <c r="B31" s="286" t="s">
        <v>138</v>
      </c>
      <c r="C31" s="285"/>
      <c r="D31" s="163">
        <v>0</v>
      </c>
      <c r="E31" s="162"/>
      <c r="F31" s="159"/>
      <c r="G31" s="292" t="s">
        <v>156</v>
      </c>
      <c r="H31" s="293"/>
      <c r="I31" s="294"/>
      <c r="J31" s="144"/>
      <c r="K31" s="144"/>
    </row>
    <row r="32" spans="1:11" s="143" customFormat="1" ht="24.9" customHeight="1" thickBot="1">
      <c r="A32" s="269"/>
      <c r="B32" s="286" t="s">
        <v>139</v>
      </c>
      <c r="C32" s="285"/>
      <c r="D32" s="161">
        <v>0</v>
      </c>
      <c r="E32" s="160"/>
      <c r="F32" s="159"/>
      <c r="G32" s="295"/>
      <c r="H32" s="296"/>
      <c r="I32" s="297"/>
      <c r="J32" s="144"/>
      <c r="K32" s="144"/>
    </row>
    <row r="33" spans="1:11" s="143" customFormat="1" ht="24.9" customHeight="1">
      <c r="A33" s="284" t="s">
        <v>155</v>
      </c>
      <c r="B33" s="285"/>
      <c r="C33" s="285"/>
      <c r="D33" s="158">
        <f>SUM(D28:D32)</f>
        <v>0</v>
      </c>
      <c r="E33" s="157">
        <f>SUM(E28:E32)</f>
        <v>0</v>
      </c>
      <c r="F33" s="156"/>
      <c r="G33" s="156"/>
      <c r="H33" s="144"/>
      <c r="I33" s="144"/>
      <c r="J33" s="144"/>
      <c r="K33" s="144"/>
    </row>
    <row r="34" spans="1:11" s="143" customFormat="1" ht="24.9" customHeight="1">
      <c r="A34" s="145"/>
      <c r="B34" s="155"/>
      <c r="C34" s="155"/>
      <c r="D34" s="154"/>
      <c r="E34" s="145"/>
      <c r="F34" s="145"/>
      <c r="G34" s="144"/>
      <c r="H34" s="144"/>
      <c r="I34" s="144"/>
      <c r="J34" s="144"/>
      <c r="K34" s="144"/>
    </row>
    <row r="35" spans="1:11" s="143" customFormat="1" ht="24.9" customHeight="1">
      <c r="A35" s="214" t="s">
        <v>154</v>
      </c>
      <c r="B35" s="215" t="s">
        <v>36</v>
      </c>
      <c r="C35" s="216">
        <f>E53</f>
        <v>350000000</v>
      </c>
      <c r="D35" s="145"/>
      <c r="E35" s="145"/>
      <c r="F35" s="145"/>
      <c r="G35" s="153"/>
      <c r="H35" s="152"/>
      <c r="I35" s="145"/>
      <c r="J35" s="144"/>
      <c r="K35" s="144"/>
    </row>
    <row r="36" spans="1:11" s="143" customFormat="1" ht="24.9" customHeight="1">
      <c r="A36" s="210" t="s">
        <v>153</v>
      </c>
      <c r="B36" s="152"/>
      <c r="C36" s="145"/>
      <c r="D36" s="145"/>
      <c r="E36" s="153"/>
      <c r="F36" s="153"/>
      <c r="G36" s="210" t="s">
        <v>152</v>
      </c>
      <c r="H36" s="152"/>
      <c r="I36" s="145"/>
      <c r="J36" s="144"/>
      <c r="K36" s="144"/>
    </row>
    <row r="37" spans="1:11" s="143" customFormat="1" ht="24.9" customHeight="1">
      <c r="A37" s="151" t="s">
        <v>3</v>
      </c>
      <c r="B37" s="151" t="s">
        <v>4</v>
      </c>
      <c r="C37" s="151" t="s">
        <v>5</v>
      </c>
      <c r="D37" s="150" t="s">
        <v>6</v>
      </c>
      <c r="E37" s="149" t="s">
        <v>7</v>
      </c>
      <c r="F37" s="148"/>
      <c r="G37" s="151" t="s">
        <v>151</v>
      </c>
      <c r="H37" s="151" t="s">
        <v>19</v>
      </c>
      <c r="I37" s="151" t="s">
        <v>20</v>
      </c>
      <c r="J37" s="219" t="s">
        <v>8</v>
      </c>
      <c r="K37" s="144"/>
    </row>
    <row r="38" spans="1:11" s="143" customFormat="1" ht="24.9" customHeight="1">
      <c r="A38" s="142" t="s">
        <v>150</v>
      </c>
      <c r="B38" s="141" t="s">
        <v>10</v>
      </c>
      <c r="C38" s="204">
        <f>SUMIFS(표3[국고보조금],표3[보조세목],B38)</f>
        <v>54200000</v>
      </c>
      <c r="D38" s="204">
        <f>SUMIFS(표3[자기부담금],표3[보조세목],B38)</f>
        <v>20800000</v>
      </c>
      <c r="E38" s="205">
        <f>SUM(C38:D38)</f>
        <v>75000000</v>
      </c>
      <c r="F38" s="148"/>
      <c r="G38" s="142" t="s">
        <v>21</v>
      </c>
      <c r="H38" s="137">
        <f>SUMIF('2.예산집행계획'!A17:A105,H37,'2.예산집행계획'!E17:E192)</f>
        <v>134800000</v>
      </c>
      <c r="I38" s="137">
        <f>SUMIF('2.예산집행계획'!A17:A105,I37,'2.예산집행계획'!E17:E192)</f>
        <v>17200000</v>
      </c>
      <c r="J38" s="220" t="s">
        <v>241</v>
      </c>
      <c r="K38" s="144"/>
    </row>
    <row r="39" spans="1:11" s="143" customFormat="1" ht="24.9" customHeight="1">
      <c r="A39" s="142" t="s">
        <v>150</v>
      </c>
      <c r="B39" s="141" t="s">
        <v>9</v>
      </c>
      <c r="C39" s="204">
        <f>SUMIFS(표3[국고보조금],표3[보조세목],B39)</f>
        <v>0</v>
      </c>
      <c r="D39" s="204">
        <f>SUMIFS(표3[자기부담금],표3[보조세목],B39)</f>
        <v>0</v>
      </c>
      <c r="E39" s="205">
        <f>SUM(C39:D39)</f>
        <v>0</v>
      </c>
      <c r="F39" s="148"/>
      <c r="G39" s="142" t="s">
        <v>22</v>
      </c>
      <c r="H39" s="137">
        <f>SUMIF(표1[경비],H37,표1[국고보조금])</f>
        <v>77800000</v>
      </c>
      <c r="I39" s="137">
        <f>SUMIF(표1[경비],I37,표1[국고보조금])</f>
        <v>70200000</v>
      </c>
      <c r="J39" s="144"/>
      <c r="K39" s="144"/>
    </row>
    <row r="40" spans="1:11" s="143" customFormat="1" ht="24.9" customHeight="1">
      <c r="A40" s="142" t="s">
        <v>150</v>
      </c>
      <c r="B40" s="141" t="s">
        <v>11</v>
      </c>
      <c r="C40" s="204">
        <f>SUMIFS(표3[국고보조금],표3[보조세목],B40)</f>
        <v>16000000</v>
      </c>
      <c r="D40" s="204">
        <f>SUMIFS(표3[자기부담금],표3[보조세목],B40)</f>
        <v>4000000</v>
      </c>
      <c r="E40" s="205">
        <f>SUM(C40:D40)</f>
        <v>20000000</v>
      </c>
      <c r="F40" s="148"/>
      <c r="G40" s="142" t="s">
        <v>149</v>
      </c>
      <c r="H40" s="141">
        <f>SUM(H38:H39)</f>
        <v>212600000</v>
      </c>
      <c r="I40" s="141">
        <f>SUM(I38:I39)</f>
        <v>87400000</v>
      </c>
      <c r="J40" s="144"/>
      <c r="K40" s="144"/>
    </row>
    <row r="41" spans="1:11" s="143" customFormat="1" ht="24.9" customHeight="1">
      <c r="A41" s="278" t="s">
        <v>148</v>
      </c>
      <c r="B41" s="279"/>
      <c r="C41" s="207">
        <f>SUM(C38:C40)</f>
        <v>70200000</v>
      </c>
      <c r="D41" s="207">
        <f>SUM(D38:D40)</f>
        <v>24800000</v>
      </c>
      <c r="E41" s="207">
        <f>SUM(E38:E40)</f>
        <v>95000000</v>
      </c>
      <c r="F41" s="148"/>
      <c r="G41" s="142" t="s">
        <v>23</v>
      </c>
      <c r="H41" s="211">
        <f>H40/($H$40+$I$40)</f>
        <v>0.70866666666666667</v>
      </c>
      <c r="I41" s="211">
        <f>I40/($H$40+$I$40)</f>
        <v>0.29133333333333333</v>
      </c>
      <c r="J41" s="144"/>
      <c r="K41" s="144"/>
    </row>
    <row r="42" spans="1:11" s="143" customFormat="1" ht="24.9" customHeight="1">
      <c r="A42" s="142" t="s">
        <v>147</v>
      </c>
      <c r="B42" s="142" t="s">
        <v>12</v>
      </c>
      <c r="C42" s="206">
        <f>SUMIFS(표3[국고보조금],표3[보조세목],B42)</f>
        <v>199250000</v>
      </c>
      <c r="D42" s="204">
        <f>SUMIFS(표3[자기부담금],표3[보조세목],B42)</f>
        <v>9300000</v>
      </c>
      <c r="E42" s="205">
        <f>SUM(C42:D42)</f>
        <v>208550000</v>
      </c>
      <c r="F42" s="148"/>
      <c r="G42" s="147"/>
      <c r="H42" s="146"/>
      <c r="I42" s="146"/>
      <c r="J42" s="144"/>
      <c r="K42" s="144"/>
    </row>
    <row r="43" spans="1:11" s="143" customFormat="1" ht="24.9" customHeight="1">
      <c r="A43" s="142" t="s">
        <v>147</v>
      </c>
      <c r="B43" s="141" t="s">
        <v>13</v>
      </c>
      <c r="C43" s="206">
        <f>SUMIFS(표3[국고보조금],표3[보조세목],B43)</f>
        <v>1500000</v>
      </c>
      <c r="D43" s="204">
        <f>SUMIFS(표3[자기부담금],표3[보조세목],B43)</f>
        <v>500000</v>
      </c>
      <c r="E43" s="205">
        <f>SUM(C43:D43)</f>
        <v>2000000</v>
      </c>
      <c r="F43" s="145"/>
      <c r="G43" s="144"/>
      <c r="H43" s="144"/>
      <c r="I43" s="144"/>
      <c r="J43" s="144"/>
      <c r="K43" s="144"/>
    </row>
    <row r="44" spans="1:11" s="143" customFormat="1" ht="24.9" customHeight="1">
      <c r="A44" s="142" t="s">
        <v>147</v>
      </c>
      <c r="B44" s="141" t="s">
        <v>14</v>
      </c>
      <c r="C44" s="206">
        <f>SUMIFS(표3[국고보조금],표3[보조세목],B44)</f>
        <v>21600000</v>
      </c>
      <c r="D44" s="204">
        <f>SUMIFS(표3[자기부담금],표3[보조세목],B44)</f>
        <v>11500000</v>
      </c>
      <c r="E44" s="205">
        <f>SUM(C44:D44)</f>
        <v>33100000</v>
      </c>
      <c r="F44" s="145"/>
      <c r="G44" s="144"/>
      <c r="H44" s="144"/>
      <c r="I44" s="144"/>
      <c r="J44" s="144"/>
      <c r="K44" s="144"/>
    </row>
    <row r="45" spans="1:11" s="143" customFormat="1" ht="24.9" customHeight="1">
      <c r="A45" s="278" t="s">
        <v>146</v>
      </c>
      <c r="B45" s="279"/>
      <c r="C45" s="207">
        <f>SUM(C42:C44)</f>
        <v>222350000</v>
      </c>
      <c r="D45" s="207">
        <f>SUM(D42:D44)</f>
        <v>21300000</v>
      </c>
      <c r="E45" s="207">
        <f>SUM(E42:E44)</f>
        <v>243650000</v>
      </c>
      <c r="F45" s="145"/>
      <c r="G45" s="144"/>
      <c r="H45" s="144"/>
      <c r="I45" s="144"/>
      <c r="J45" s="144"/>
      <c r="K45" s="144"/>
    </row>
    <row r="46" spans="1:11" s="143" customFormat="1" ht="24.9" customHeight="1">
      <c r="A46" s="142" t="s">
        <v>145</v>
      </c>
      <c r="B46" s="141" t="s">
        <v>15</v>
      </c>
      <c r="C46" s="206">
        <f>SUMIFS(표3[국고보조금],표3[보조세목],B46)</f>
        <v>3000000</v>
      </c>
      <c r="D46" s="204">
        <f>SUMIFS(표3[자기부담금],표3[보조세목],B46)</f>
        <v>3000000</v>
      </c>
      <c r="E46" s="205">
        <f>SUM(C46:D46)</f>
        <v>6000000</v>
      </c>
      <c r="F46" s="145"/>
      <c r="G46" s="144"/>
      <c r="H46" s="144"/>
      <c r="I46" s="144"/>
      <c r="J46" s="144"/>
      <c r="K46" s="144"/>
    </row>
    <row r="47" spans="1:11" s="143" customFormat="1" ht="24.9" customHeight="1">
      <c r="A47" s="142" t="s">
        <v>145</v>
      </c>
      <c r="B47" s="141" t="s">
        <v>16</v>
      </c>
      <c r="C47" s="206">
        <f>SUMIFS(표3[국고보조금],표3[보조세목],B47)</f>
        <v>0</v>
      </c>
      <c r="D47" s="204">
        <f>SUMIFS(표3[자기부담금],표3[보조세목],B47)</f>
        <v>0</v>
      </c>
      <c r="E47" s="205">
        <f>SUM(C47:D47)</f>
        <v>0</v>
      </c>
      <c r="F47" s="145"/>
      <c r="G47" s="144"/>
      <c r="H47" s="144"/>
      <c r="I47" s="144"/>
      <c r="J47" s="144"/>
      <c r="K47" s="144"/>
    </row>
    <row r="48" spans="1:11" s="143" customFormat="1" ht="24.9" customHeight="1">
      <c r="A48" s="278" t="s">
        <v>144</v>
      </c>
      <c r="B48" s="279"/>
      <c r="C48" s="208">
        <f>SUM(C46:C47)</f>
        <v>3000000</v>
      </c>
      <c r="D48" s="208">
        <f>SUM(D46:D47)</f>
        <v>3000000</v>
      </c>
      <c r="E48" s="208">
        <f>SUM(E46:E47)</f>
        <v>6000000</v>
      </c>
      <c r="F48" s="145"/>
      <c r="G48" s="144"/>
      <c r="H48" s="144"/>
      <c r="I48" s="144"/>
      <c r="J48" s="144"/>
      <c r="K48" s="144"/>
    </row>
    <row r="49" spans="1:11" s="143" customFormat="1" ht="24.9" customHeight="1">
      <c r="A49" s="142" t="s">
        <v>143</v>
      </c>
      <c r="B49" s="141" t="s">
        <v>17</v>
      </c>
      <c r="C49" s="206">
        <f>SUMIFS(표3[국고보조금],표3[보조세목],B49)</f>
        <v>2000000</v>
      </c>
      <c r="D49" s="204">
        <f>SUMIFS(표3[자기부담금],표3[보조세목],B49)</f>
        <v>400000</v>
      </c>
      <c r="E49" s="205">
        <f>SUM(C49:D49)</f>
        <v>2400000</v>
      </c>
      <c r="F49" s="145"/>
      <c r="G49" s="144"/>
      <c r="H49" s="144"/>
      <c r="I49" s="144"/>
      <c r="J49" s="144"/>
      <c r="K49" s="144"/>
    </row>
    <row r="50" spans="1:11" s="138" customFormat="1" ht="27" customHeight="1">
      <c r="A50" s="278" t="s">
        <v>142</v>
      </c>
      <c r="B50" s="279"/>
      <c r="C50" s="208">
        <f>C49</f>
        <v>2000000</v>
      </c>
      <c r="D50" s="208">
        <f>D49</f>
        <v>400000</v>
      </c>
      <c r="E50" s="208">
        <f>E49</f>
        <v>2400000</v>
      </c>
      <c r="F50" s="140"/>
      <c r="G50" s="139"/>
      <c r="H50" s="130"/>
      <c r="I50" s="130"/>
      <c r="J50" s="139"/>
    </row>
    <row r="51" spans="1:11" s="138" customFormat="1" ht="27" customHeight="1">
      <c r="A51" s="221" t="s">
        <v>214</v>
      </c>
      <c r="B51" s="221" t="s">
        <v>216</v>
      </c>
      <c r="C51" s="222">
        <f>SUMIFS(표3[국고보조금],표3[보조세목],B51)</f>
        <v>2450000</v>
      </c>
      <c r="D51" s="222">
        <f>SUMIFS(표3[자기부담금],표3[보조세목],B51)</f>
        <v>500000</v>
      </c>
      <c r="E51" s="205">
        <f>SUM(C51:D51)</f>
        <v>2950000</v>
      </c>
      <c r="F51" s="140"/>
      <c r="G51" s="139"/>
      <c r="H51" s="130"/>
      <c r="I51" s="130"/>
      <c r="J51" s="139"/>
    </row>
    <row r="52" spans="1:11" s="138" customFormat="1" ht="27" customHeight="1">
      <c r="A52" s="278" t="s">
        <v>217</v>
      </c>
      <c r="B52" s="279"/>
      <c r="C52" s="208">
        <f>C51</f>
        <v>2450000</v>
      </c>
      <c r="D52" s="208">
        <f>D51</f>
        <v>500000</v>
      </c>
      <c r="E52" s="223">
        <f>SUM(C52:D52)</f>
        <v>2950000</v>
      </c>
      <c r="F52" s="140"/>
      <c r="G52" s="139"/>
      <c r="H52" s="130"/>
      <c r="I52" s="130"/>
      <c r="J52" s="139"/>
    </row>
    <row r="53" spans="1:11" ht="26.25" customHeight="1">
      <c r="A53" s="276" t="s">
        <v>141</v>
      </c>
      <c r="B53" s="277"/>
      <c r="C53" s="209">
        <f>SUM(C41,C45,C48,C50,C52)</f>
        <v>300000000</v>
      </c>
      <c r="D53" s="209">
        <f>SUM(D41,D45,D48,D50,D52)</f>
        <v>50000000</v>
      </c>
      <c r="E53" s="209">
        <f>SUM(E41,E45,E48,E50,E52)</f>
        <v>350000000</v>
      </c>
      <c r="F53" s="136"/>
      <c r="G53" s="130"/>
      <c r="H53" s="135"/>
      <c r="I53" s="134"/>
    </row>
    <row r="54" spans="1:11">
      <c r="A54" s="133"/>
    </row>
  </sheetData>
  <sheetProtection formatCells="0" formatColumns="0" formatRows="0" insertColumns="0" insertRows="0" insertHyperlinks="0" deleteColumns="0" deleteRows="0" selectLockedCells="1" sort="0" autoFilter="0" pivotTables="0"/>
  <mergeCells count="34">
    <mergeCell ref="G31:I32"/>
    <mergeCell ref="H21:I21"/>
    <mergeCell ref="B32:C32"/>
    <mergeCell ref="A52:B52"/>
    <mergeCell ref="A41:B41"/>
    <mergeCell ref="B29:B30"/>
    <mergeCell ref="B31:C31"/>
    <mergeCell ref="A53:B53"/>
    <mergeCell ref="A45:B45"/>
    <mergeCell ref="A48:B48"/>
    <mergeCell ref="A50:B50"/>
    <mergeCell ref="G17:I17"/>
    <mergeCell ref="H18:I18"/>
    <mergeCell ref="H19:I19"/>
    <mergeCell ref="H20:I20"/>
    <mergeCell ref="A20:A21"/>
    <mergeCell ref="B20:C20"/>
    <mergeCell ref="B21:C21"/>
    <mergeCell ref="A33:C33"/>
    <mergeCell ref="A27:C27"/>
    <mergeCell ref="A28:A32"/>
    <mergeCell ref="B28:C28"/>
    <mergeCell ref="G22:I22"/>
    <mergeCell ref="E12:E13"/>
    <mergeCell ref="D25:E25"/>
    <mergeCell ref="A1:F1"/>
    <mergeCell ref="A17:C17"/>
    <mergeCell ref="B18:C18"/>
    <mergeCell ref="B19:C19"/>
    <mergeCell ref="B14:E14"/>
    <mergeCell ref="B22:C22"/>
    <mergeCell ref="A23:C23"/>
    <mergeCell ref="B24:C24"/>
    <mergeCell ref="B25:C25"/>
  </mergeCells>
  <phoneticPr fontId="4" type="noConversion"/>
  <conditionalFormatting sqref="D24">
    <cfRule type="cellIs" dxfId="2" priority="3" operator="lessThan">
      <formula>0.1</formula>
    </cfRule>
  </conditionalFormatting>
  <conditionalFormatting sqref="C13:C14">
    <cfRule type="containsText" dxfId="1" priority="2" operator="containsText" text="금액 입력 확인">
      <formula>NOT(ISERROR(SEARCH("금액 입력 확인",C13)))</formula>
    </cfRule>
  </conditionalFormatting>
  <conditionalFormatting sqref="E24">
    <cfRule type="cellIs" dxfId="0" priority="1" operator="lessThan">
      <formula>0.1</formula>
    </cfRule>
  </conditionalFormatting>
  <dataValidations count="2">
    <dataValidation allowBlank="1" showInputMessage="1" showErrorMessage="1" promptTitle="자부담액" prompt="총 사업비 중 최소 10% 이상 _x000a_자부담액(사업수입+민간재원+자체부담경비)을 _x000a_편성해야 합니다." sqref="D19:D22 F19:F22"/>
    <dataValidation allowBlank="1" showErrorMessage="1" promptTitle="지원규모" prompt="정액지원으로 프로젝트 규모를 고려하여 1억원/2억원 중 선택해 주세요." sqref="D18:F18 E19:E22"/>
  </dataValidations>
  <pageMargins left="0.23597222566604614" right="0.23597222566604614" top="0.74763888120651245" bottom="0.74763888120651245" header="0.31486111879348755" footer="0.31486111879348755"/>
  <pageSetup paperSize="9" scale="50" orientation="portrait" r:id="rId1"/>
  <headerFooter>
    <oddHeader>&amp;R&amp;"맑은 고딕,Regular"&amp;F</oddHeader>
  </headerFooter>
  <ignoredErrors>
    <ignoredError sqref="B12:B13 D12:D13 D21 C16 C35 D19 I30" unlockedFormula="1"/>
    <ignoredError sqref="C41:E41 C45:E45 C48:E48 C50:C51 D50:E50 D51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Check Box 1">
              <controlPr defaultSize="0" autoFill="0" autoLine="0" autoPict="0">
                <anchor moveWithCells="1">
                  <from>
                    <xdr:col>3</xdr:col>
                    <xdr:colOff>609600</xdr:colOff>
                    <xdr:row>13</xdr:row>
                    <xdr:rowOff>723900</xdr:rowOff>
                  </from>
                  <to>
                    <xdr:col>3</xdr:col>
                    <xdr:colOff>990600</xdr:colOff>
                    <xdr:row>13</xdr:row>
                    <xdr:rowOff>1028700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Check Box 2">
              <controlPr defaultSize="0" autoFill="0" autoLine="0" autoPict="0">
                <anchor moveWithCells="1">
                  <from>
                    <xdr:col>4</xdr:col>
                    <xdr:colOff>617220</xdr:colOff>
                    <xdr:row>12</xdr:row>
                    <xdr:rowOff>22860</xdr:rowOff>
                  </from>
                  <to>
                    <xdr:col>4</xdr:col>
                    <xdr:colOff>960120</xdr:colOff>
                    <xdr:row>13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Check Box 3">
              <controlPr defaultSize="0" autoFill="0" autoLine="0" autoPict="0">
                <anchor moveWithCells="1">
                  <from>
                    <xdr:col>3</xdr:col>
                    <xdr:colOff>266700</xdr:colOff>
                    <xdr:row>9</xdr:row>
                    <xdr:rowOff>289560</xdr:rowOff>
                  </from>
                  <to>
                    <xdr:col>3</xdr:col>
                    <xdr:colOff>609600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Check Box 4">
              <controlPr defaultSize="0" autoFill="0" autoLine="0" autoPict="0">
                <anchor moveWithCells="1">
                  <from>
                    <xdr:col>4</xdr:col>
                    <xdr:colOff>327660</xdr:colOff>
                    <xdr:row>9</xdr:row>
                    <xdr:rowOff>289560</xdr:rowOff>
                  </from>
                  <to>
                    <xdr:col>4</xdr:col>
                    <xdr:colOff>678180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8" name="Check Box 9">
              <controlPr defaultSize="0" autoFill="0" autoLine="0" autoPict="0">
                <anchor moveWithCells="1">
                  <from>
                    <xdr:col>7</xdr:col>
                    <xdr:colOff>1264920</xdr:colOff>
                    <xdr:row>30</xdr:row>
                    <xdr:rowOff>259080</xdr:rowOff>
                  </from>
                  <to>
                    <xdr:col>8</xdr:col>
                    <xdr:colOff>304800</xdr:colOff>
                    <xdr:row>31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9"/>
  <sheetViews>
    <sheetView showGridLines="0" topLeftCell="A10" zoomScale="85" zoomScaleNormal="85" workbookViewId="0">
      <selection activeCell="F26" sqref="F26"/>
    </sheetView>
  </sheetViews>
  <sheetFormatPr defaultRowHeight="17.399999999999999"/>
  <cols>
    <col min="1" max="2" width="16.3984375" style="53" customWidth="1"/>
    <col min="3" max="3" width="23.69921875" customWidth="1"/>
    <col min="4" max="4" width="53.19921875" customWidth="1"/>
    <col min="5" max="7" width="16.59765625" customWidth="1"/>
    <col min="8" max="8" width="14.8984375" customWidth="1"/>
    <col min="9" max="9" width="44.3984375" customWidth="1"/>
    <col min="10" max="10" width="14.19921875" bestFit="1" customWidth="1"/>
  </cols>
  <sheetData>
    <row r="1" spans="1:9" ht="31.65" customHeight="1">
      <c r="A1" s="299" t="str">
        <f>IF('1.예산총괄표'!B11="","2. 예산집행계획-단체명","2. 예산집행계획-"&amp;'1.예산총괄표'!B11)</f>
        <v>2. 예산집행계획-ㅇㅇㅇ컴퍼니</v>
      </c>
      <c r="B1" s="299"/>
      <c r="C1" s="299"/>
      <c r="D1" s="299"/>
      <c r="E1" s="299"/>
      <c r="F1" s="299"/>
      <c r="G1" s="299"/>
      <c r="H1" s="299"/>
      <c r="I1" s="299"/>
    </row>
    <row r="2" spans="1:9" ht="19.5" customHeight="1">
      <c r="A2" s="8" t="s">
        <v>24</v>
      </c>
      <c r="B2" s="8"/>
      <c r="C2" s="3"/>
      <c r="D2" s="3"/>
      <c r="E2" s="3"/>
      <c r="F2" s="3"/>
      <c r="G2" s="3"/>
      <c r="H2" s="9"/>
      <c r="I2" s="10"/>
    </row>
    <row r="3" spans="1:9" ht="19.5" customHeight="1">
      <c r="A3" s="11" t="s">
        <v>253</v>
      </c>
      <c r="B3" s="11"/>
      <c r="C3" s="3"/>
      <c r="D3" s="3"/>
      <c r="E3" s="3"/>
      <c r="F3" s="3"/>
      <c r="G3" s="3"/>
      <c r="H3" s="9"/>
      <c r="I3" s="10"/>
    </row>
    <row r="4" spans="1:9" ht="19.5" customHeight="1">
      <c r="A4" s="2" t="s">
        <v>25</v>
      </c>
      <c r="B4" s="2"/>
      <c r="C4" s="3"/>
      <c r="D4" s="3"/>
      <c r="E4" s="3"/>
      <c r="F4" s="3"/>
      <c r="G4" s="3"/>
      <c r="H4" s="9"/>
      <c r="I4" s="10"/>
    </row>
    <row r="5" spans="1:9" ht="19.5" customHeight="1">
      <c r="A5" s="12" t="s">
        <v>26</v>
      </c>
      <c r="B5" s="12"/>
      <c r="C5" s="3"/>
      <c r="D5" s="3"/>
      <c r="E5" s="3"/>
      <c r="F5" s="3"/>
      <c r="G5" s="3"/>
      <c r="H5" s="9"/>
      <c r="I5" s="10"/>
    </row>
    <row r="6" spans="1:9" ht="19.5" customHeight="1">
      <c r="A6" s="212" t="s">
        <v>203</v>
      </c>
      <c r="B6" s="12"/>
      <c r="C6" s="3"/>
      <c r="D6" s="3"/>
      <c r="E6" s="3"/>
      <c r="F6" s="3"/>
      <c r="G6" s="3"/>
      <c r="H6" s="9"/>
      <c r="I6" s="10"/>
    </row>
    <row r="7" spans="1:9" ht="19.5" customHeight="1">
      <c r="A7" s="117" t="s">
        <v>118</v>
      </c>
      <c r="B7" s="117"/>
      <c r="C7" s="118"/>
      <c r="D7" s="118"/>
      <c r="E7" s="118"/>
      <c r="F7" s="118"/>
      <c r="G7" s="118"/>
      <c r="H7" s="119"/>
      <c r="I7" s="120"/>
    </row>
    <row r="8" spans="1:9" ht="19.5" customHeight="1">
      <c r="A8" s="121" t="s">
        <v>119</v>
      </c>
      <c r="B8" s="121"/>
      <c r="C8" s="118"/>
      <c r="D8" s="118"/>
      <c r="E8" s="118"/>
      <c r="F8" s="118"/>
      <c r="G8" s="118"/>
      <c r="H8" s="119"/>
      <c r="I8" s="120"/>
    </row>
    <row r="10" spans="1:9">
      <c r="A10" s="13"/>
      <c r="B10" s="13"/>
      <c r="C10" s="14"/>
      <c r="E10" s="15" t="s">
        <v>27</v>
      </c>
      <c r="F10" s="15" t="s">
        <v>28</v>
      </c>
      <c r="G10" s="15" t="s">
        <v>202</v>
      </c>
      <c r="H10" s="15" t="s">
        <v>29</v>
      </c>
    </row>
    <row r="11" spans="1:9">
      <c r="A11" s="16"/>
      <c r="B11" s="16"/>
      <c r="D11" s="17"/>
      <c r="E11" s="26">
        <f>SUBTOTAL(9,E14:E149)</f>
        <v>300000000</v>
      </c>
      <c r="F11" s="18">
        <f>SUBTOTAL(9,F14:F62)</f>
        <v>50000000</v>
      </c>
      <c r="G11" s="18">
        <f>SUBTOTAL(9,G14:G62)</f>
        <v>0</v>
      </c>
      <c r="H11" s="18">
        <f>SUBTOTAL(9,H14:H62)</f>
        <v>350000000</v>
      </c>
      <c r="I11" s="111"/>
    </row>
    <row r="12" spans="1:9">
      <c r="A12" s="302" t="s">
        <v>18</v>
      </c>
      <c r="B12" s="303"/>
      <c r="C12" s="300" t="s">
        <v>30</v>
      </c>
      <c r="D12" s="300"/>
      <c r="E12" s="301" t="s">
        <v>31</v>
      </c>
      <c r="F12" s="301"/>
      <c r="G12" s="301"/>
      <c r="H12" s="301"/>
      <c r="I12" s="19" t="s">
        <v>32</v>
      </c>
    </row>
    <row r="13" spans="1:9">
      <c r="A13" s="20" t="s">
        <v>33</v>
      </c>
      <c r="B13" s="20" t="s">
        <v>117</v>
      </c>
      <c r="C13" s="21" t="s">
        <v>4</v>
      </c>
      <c r="D13" s="21" t="s">
        <v>34</v>
      </c>
      <c r="E13" s="22" t="s">
        <v>35</v>
      </c>
      <c r="F13" s="22" t="s">
        <v>6</v>
      </c>
      <c r="G13" s="22" t="s">
        <v>201</v>
      </c>
      <c r="H13" s="23" t="s">
        <v>36</v>
      </c>
      <c r="I13" s="19"/>
    </row>
    <row r="14" spans="1:9">
      <c r="A14" s="24"/>
      <c r="B14" s="24"/>
      <c r="C14" s="7" t="s">
        <v>10</v>
      </c>
      <c r="D14" s="25" t="s">
        <v>10</v>
      </c>
      <c r="E14" s="26">
        <f>SUMIF(표1[지급형태],표3[[#This Row],[산출내역]],표1[국고보조금])</f>
        <v>54200000</v>
      </c>
      <c r="F14" s="26">
        <f>SUMIF(표1[지급형태],표3[[#This Row],[산출내역]],표1[자기부담금])</f>
        <v>20800000</v>
      </c>
      <c r="G14" s="26">
        <v>0</v>
      </c>
      <c r="H14" s="27">
        <f>표3[[#This Row],[국고보조금]]+표3[[#This Row],[자기부담금]]</f>
        <v>75000000</v>
      </c>
      <c r="I14" s="51"/>
    </row>
    <row r="15" spans="1:9">
      <c r="A15" s="24"/>
      <c r="B15" s="24"/>
      <c r="C15" s="28" t="s">
        <v>37</v>
      </c>
      <c r="D15" s="29" t="s">
        <v>11</v>
      </c>
      <c r="E15" s="26">
        <f>SUMIF(표1[지급형태],표3[[#This Row],[산출내역]],표1[국고보조금])</f>
        <v>16000000</v>
      </c>
      <c r="F15" s="26">
        <f>SUMIF(표1[지급형태],표3[[#This Row],[산출내역]],표1[자기부담금])</f>
        <v>4000000</v>
      </c>
      <c r="G15" s="26">
        <v>0</v>
      </c>
      <c r="H15" s="30">
        <f>표3[[#This Row],[국고보조금]]+표3[[#This Row],[자기부담금]]</f>
        <v>20000000</v>
      </c>
      <c r="I15" s="51"/>
    </row>
    <row r="16" spans="1:9">
      <c r="A16" s="24"/>
      <c r="B16" s="24"/>
      <c r="C16" s="28" t="s">
        <v>38</v>
      </c>
      <c r="D16" s="29" t="s">
        <v>39</v>
      </c>
      <c r="E16" s="26">
        <f>SUMIF(표1[지급형태],표3[[#This Row],[산출내역]],표1[국고보조금])</f>
        <v>77800000</v>
      </c>
      <c r="F16" s="26">
        <f>SUMIF(표1[지급형태],표3[[#This Row],[산출내역]],표1[자기부담금])</f>
        <v>2200000</v>
      </c>
      <c r="G16" s="26">
        <v>0</v>
      </c>
      <c r="H16" s="31">
        <f>표3[[#This Row],[국고보조금]]+표3[[#This Row],[자기부담금]]</f>
        <v>80000000</v>
      </c>
      <c r="I16" s="51"/>
    </row>
    <row r="17" spans="1:10">
      <c r="A17" s="32" t="s">
        <v>40</v>
      </c>
      <c r="B17" s="24"/>
      <c r="C17" s="28" t="s">
        <v>215</v>
      </c>
      <c r="D17" s="33" t="s">
        <v>41</v>
      </c>
      <c r="E17" s="34">
        <v>450000</v>
      </c>
      <c r="F17" s="35">
        <v>300000</v>
      </c>
      <c r="G17" s="35">
        <v>0</v>
      </c>
      <c r="H17" s="31">
        <f>표3[[#This Row],[국고보조금]]+표3[[#This Row],[자기부담금]]</f>
        <v>750000</v>
      </c>
      <c r="I17" s="51"/>
      <c r="J17" s="36"/>
    </row>
    <row r="18" spans="1:10">
      <c r="A18" s="32" t="s">
        <v>42</v>
      </c>
      <c r="B18" s="24"/>
      <c r="C18" s="37" t="s">
        <v>43</v>
      </c>
      <c r="D18" s="33" t="s">
        <v>254</v>
      </c>
      <c r="E18" s="34">
        <v>1500000</v>
      </c>
      <c r="F18" s="35">
        <v>500000</v>
      </c>
      <c r="G18" s="35">
        <v>0</v>
      </c>
      <c r="H18" s="31">
        <f>표3[[#This Row],[국고보조금]]+표3[[#This Row],[자기부담금]]</f>
        <v>2000000</v>
      </c>
      <c r="I18" s="51"/>
      <c r="J18" s="36"/>
    </row>
    <row r="19" spans="1:10">
      <c r="A19" s="32" t="s">
        <v>42</v>
      </c>
      <c r="B19" s="24"/>
      <c r="C19" s="28" t="s">
        <v>44</v>
      </c>
      <c r="D19" s="33" t="s">
        <v>45</v>
      </c>
      <c r="E19" s="34">
        <v>750000</v>
      </c>
      <c r="F19" s="35">
        <v>238000</v>
      </c>
      <c r="G19" s="35">
        <v>0</v>
      </c>
      <c r="H19" s="31">
        <f>표3[[#This Row],[국고보조금]]+표3[[#This Row],[자기부담금]]</f>
        <v>988000</v>
      </c>
      <c r="I19" s="51"/>
      <c r="J19" s="36"/>
    </row>
    <row r="20" spans="1:10">
      <c r="A20" s="38" t="s">
        <v>46</v>
      </c>
      <c r="B20" s="123"/>
      <c r="C20" s="39" t="s">
        <v>215</v>
      </c>
      <c r="D20" s="40" t="s">
        <v>213</v>
      </c>
      <c r="E20" s="34">
        <v>2000000</v>
      </c>
      <c r="F20" s="35">
        <v>200000</v>
      </c>
      <c r="G20" s="35">
        <v>0</v>
      </c>
      <c r="H20" s="31">
        <f>표3[[#This Row],[국고보조금]]+표3[[#This Row],[자기부담금]]</f>
        <v>2200000</v>
      </c>
      <c r="I20" s="51"/>
      <c r="J20" s="36"/>
    </row>
    <row r="21" spans="1:10">
      <c r="A21" s="41" t="s">
        <v>47</v>
      </c>
      <c r="B21" s="41" t="s">
        <v>130</v>
      </c>
      <c r="C21" s="42" t="s">
        <v>44</v>
      </c>
      <c r="D21" s="43" t="s">
        <v>270</v>
      </c>
      <c r="E21" s="35">
        <v>8500000</v>
      </c>
      <c r="F21" s="35">
        <v>500000</v>
      </c>
      <c r="G21" s="35">
        <v>0</v>
      </c>
      <c r="H21" s="18">
        <f>표3[[#This Row],[국고보조금]]+표3[[#This Row],[자기부담금]]</f>
        <v>9000000</v>
      </c>
      <c r="I21" s="51"/>
    </row>
    <row r="22" spans="1:10">
      <c r="A22" s="41" t="s">
        <v>47</v>
      </c>
      <c r="B22" s="41" t="s">
        <v>130</v>
      </c>
      <c r="C22" s="42" t="s">
        <v>44</v>
      </c>
      <c r="D22" s="43" t="s">
        <v>279</v>
      </c>
      <c r="E22" s="35">
        <v>10000000</v>
      </c>
      <c r="F22" s="35">
        <v>0</v>
      </c>
      <c r="G22" s="35">
        <v>0</v>
      </c>
      <c r="H22" s="18">
        <f>표3[[#This Row],[국고보조금]]+표3[[#This Row],[자기부담금]]</f>
        <v>10000000</v>
      </c>
      <c r="I22" s="51"/>
    </row>
    <row r="23" spans="1:10">
      <c r="A23" s="41" t="s">
        <v>42</v>
      </c>
      <c r="B23" s="41" t="s">
        <v>130</v>
      </c>
      <c r="C23" s="42" t="s">
        <v>44</v>
      </c>
      <c r="D23" s="43" t="s">
        <v>274</v>
      </c>
      <c r="E23" s="35">
        <v>15000000</v>
      </c>
      <c r="F23" s="35">
        <v>3000000</v>
      </c>
      <c r="G23" s="35">
        <v>0</v>
      </c>
      <c r="H23" s="18">
        <f>표3[[#This Row],[국고보조금]]+표3[[#This Row],[자기부담금]]</f>
        <v>18000000</v>
      </c>
      <c r="I23" s="51"/>
    </row>
    <row r="24" spans="1:10">
      <c r="A24" s="41" t="s">
        <v>48</v>
      </c>
      <c r="B24" s="41" t="s">
        <v>130</v>
      </c>
      <c r="C24" s="42" t="s">
        <v>44</v>
      </c>
      <c r="D24" s="43" t="s">
        <v>272</v>
      </c>
      <c r="E24" s="35">
        <v>14000000</v>
      </c>
      <c r="F24" s="35">
        <v>1000000</v>
      </c>
      <c r="G24" s="35">
        <v>0</v>
      </c>
      <c r="H24" s="18">
        <f>표3[[#This Row],[국고보조금]]+표3[[#This Row],[자기부담금]]</f>
        <v>15000000</v>
      </c>
      <c r="I24" s="51"/>
    </row>
    <row r="25" spans="1:10">
      <c r="A25" s="41" t="s">
        <v>40</v>
      </c>
      <c r="B25" s="41" t="s">
        <v>130</v>
      </c>
      <c r="C25" s="44" t="s">
        <v>44</v>
      </c>
      <c r="D25" s="45" t="s">
        <v>271</v>
      </c>
      <c r="E25" s="46">
        <v>16000000</v>
      </c>
      <c r="F25" s="35">
        <v>2000000</v>
      </c>
      <c r="G25" s="35">
        <v>0</v>
      </c>
      <c r="H25" s="18">
        <f>표3[[#This Row],[국고보조금]]+표3[[#This Row],[자기부담금]]</f>
        <v>18000000</v>
      </c>
      <c r="I25" s="51"/>
    </row>
    <row r="26" spans="1:10">
      <c r="A26" s="41" t="s">
        <v>46</v>
      </c>
      <c r="B26" s="41" t="s">
        <v>132</v>
      </c>
      <c r="C26" s="47" t="s">
        <v>14</v>
      </c>
      <c r="D26" s="43" t="s">
        <v>278</v>
      </c>
      <c r="E26" s="48">
        <v>13600000</v>
      </c>
      <c r="F26" s="48">
        <v>400000</v>
      </c>
      <c r="G26" s="48">
        <v>0</v>
      </c>
      <c r="H26" s="18">
        <f>표3[[#This Row],[국고보조금]]+표3[[#This Row],[자기부담금]]</f>
        <v>14000000</v>
      </c>
      <c r="I26" s="51"/>
    </row>
    <row r="27" spans="1:10">
      <c r="A27" s="41" t="s">
        <v>46</v>
      </c>
      <c r="B27" s="41" t="s">
        <v>122</v>
      </c>
      <c r="C27" s="47" t="s">
        <v>14</v>
      </c>
      <c r="D27" s="253" t="s">
        <v>246</v>
      </c>
      <c r="E27" s="48">
        <v>0</v>
      </c>
      <c r="F27" s="48">
        <v>10000000</v>
      </c>
      <c r="G27" s="252">
        <v>0</v>
      </c>
      <c r="H27" s="18">
        <f>표3[[#This Row],[국고보조금]]+표3[[#This Row],[자기부담금]]</f>
        <v>10000000</v>
      </c>
      <c r="I27" s="51"/>
    </row>
    <row r="28" spans="1:10">
      <c r="A28" s="41" t="s">
        <v>40</v>
      </c>
      <c r="B28" s="41" t="s">
        <v>132</v>
      </c>
      <c r="C28" s="47" t="s">
        <v>52</v>
      </c>
      <c r="D28" s="43" t="s">
        <v>269</v>
      </c>
      <c r="E28" s="35">
        <v>2500000</v>
      </c>
      <c r="F28" s="35">
        <v>500000</v>
      </c>
      <c r="G28" s="35">
        <v>0</v>
      </c>
      <c r="H28" s="18">
        <f>표3[[#This Row],[국고보조금]]+표3[[#This Row],[자기부담금]]</f>
        <v>3000000</v>
      </c>
      <c r="I28" s="51"/>
    </row>
    <row r="29" spans="1:10">
      <c r="A29" s="41" t="s">
        <v>40</v>
      </c>
      <c r="B29" s="41" t="s">
        <v>131</v>
      </c>
      <c r="C29" s="42" t="s">
        <v>44</v>
      </c>
      <c r="D29" s="43" t="s">
        <v>276</v>
      </c>
      <c r="E29" s="35">
        <v>6200000</v>
      </c>
      <c r="F29" s="35">
        <v>362000</v>
      </c>
      <c r="G29" s="35">
        <v>0</v>
      </c>
      <c r="H29" s="18">
        <f>표3[[#This Row],[국고보조금]]+표3[[#This Row],[자기부담금]]</f>
        <v>6562000</v>
      </c>
      <c r="I29" s="51"/>
    </row>
    <row r="30" spans="1:10">
      <c r="A30" s="41" t="s">
        <v>40</v>
      </c>
      <c r="B30" s="41" t="s">
        <v>131</v>
      </c>
      <c r="C30" s="329" t="s">
        <v>38</v>
      </c>
      <c r="D30" s="43" t="s">
        <v>273</v>
      </c>
      <c r="E30" s="35">
        <v>18000000</v>
      </c>
      <c r="F30" s="35"/>
      <c r="G30" s="114"/>
      <c r="H30" s="18">
        <f>표3[[#This Row],[국고보조금]]+표3[[#This Row],[자기부담금]]</f>
        <v>18000000</v>
      </c>
      <c r="I30" s="51"/>
    </row>
    <row r="31" spans="1:10">
      <c r="A31" s="41" t="s">
        <v>40</v>
      </c>
      <c r="B31" s="41" t="s">
        <v>131</v>
      </c>
      <c r="C31" s="329" t="s">
        <v>44</v>
      </c>
      <c r="D31" s="43" t="s">
        <v>275</v>
      </c>
      <c r="E31" s="35">
        <v>18000000</v>
      </c>
      <c r="F31" s="35"/>
      <c r="G31" s="114"/>
      <c r="H31" s="18">
        <f>표3[[#This Row],[국고보조금]]+표3[[#This Row],[자기부담금]]</f>
        <v>18000000</v>
      </c>
      <c r="I31" s="51"/>
    </row>
    <row r="32" spans="1:10">
      <c r="A32" s="41" t="s">
        <v>40</v>
      </c>
      <c r="B32" s="41" t="s">
        <v>277</v>
      </c>
      <c r="C32" s="329" t="s">
        <v>44</v>
      </c>
      <c r="D32" s="43" t="s">
        <v>280</v>
      </c>
      <c r="E32" s="35">
        <v>15000000</v>
      </c>
      <c r="F32" s="35"/>
      <c r="G32" s="114"/>
      <c r="H32" s="18">
        <f>표3[[#This Row],[국고보조금]]+표3[[#This Row],[자기부담금]]</f>
        <v>15000000</v>
      </c>
      <c r="I32" s="51"/>
    </row>
    <row r="33" spans="1:9">
      <c r="A33" s="107" t="s">
        <v>42</v>
      </c>
      <c r="B33" s="107" t="s">
        <v>131</v>
      </c>
      <c r="C33" s="106" t="s">
        <v>49</v>
      </c>
      <c r="D33" s="108" t="s">
        <v>268</v>
      </c>
      <c r="E33" s="109">
        <v>3900000</v>
      </c>
      <c r="F33" s="109">
        <v>100000</v>
      </c>
      <c r="G33" s="109">
        <v>0</v>
      </c>
      <c r="H33" s="110">
        <f>표3[[#This Row],[국고보조금]]+표3[[#This Row],[자기부담금]]</f>
        <v>4000000</v>
      </c>
      <c r="I33" s="126"/>
    </row>
    <row r="34" spans="1:9">
      <c r="A34" s="41" t="s">
        <v>40</v>
      </c>
      <c r="B34" s="41" t="s">
        <v>122</v>
      </c>
      <c r="C34" s="47" t="s">
        <v>53</v>
      </c>
      <c r="D34" s="43" t="s">
        <v>265</v>
      </c>
      <c r="E34" s="48">
        <v>2000000</v>
      </c>
      <c r="F34" s="48">
        <v>400000</v>
      </c>
      <c r="G34" s="48">
        <v>0</v>
      </c>
      <c r="H34" s="18">
        <f>표3[[#This Row],[국고보조금]]+표3[[#This Row],[자기부담금]]</f>
        <v>2400000</v>
      </c>
      <c r="I34" s="51"/>
    </row>
    <row r="35" spans="1:9">
      <c r="A35" s="41" t="s">
        <v>42</v>
      </c>
      <c r="B35" s="41" t="s">
        <v>122</v>
      </c>
      <c r="C35" s="47" t="s">
        <v>50</v>
      </c>
      <c r="D35" s="43" t="s">
        <v>267</v>
      </c>
      <c r="E35" s="48">
        <v>3000000</v>
      </c>
      <c r="F35" s="48">
        <v>3000000</v>
      </c>
      <c r="G35" s="48">
        <v>0</v>
      </c>
      <c r="H35" s="18">
        <f>표3[[#This Row],[국고보조금]]+표3[[#This Row],[자기부담금]]</f>
        <v>6000000</v>
      </c>
      <c r="I35" s="51"/>
    </row>
    <row r="36" spans="1:9">
      <c r="A36" s="41" t="s">
        <v>51</v>
      </c>
      <c r="B36" s="41" t="s">
        <v>133</v>
      </c>
      <c r="C36" s="47" t="s">
        <v>52</v>
      </c>
      <c r="D36" s="43" t="s">
        <v>266</v>
      </c>
      <c r="E36" s="48">
        <v>1600000</v>
      </c>
      <c r="F36" s="48">
        <v>500000</v>
      </c>
      <c r="G36" s="48">
        <v>0</v>
      </c>
      <c r="H36" s="18">
        <f>표3[[#This Row],[국고보조금]]+표3[[#This Row],[자기부담금]]</f>
        <v>2100000</v>
      </c>
      <c r="I36" s="127"/>
    </row>
    <row r="37" spans="1:9">
      <c r="A37" s="112" t="s">
        <v>40</v>
      </c>
      <c r="B37" s="112" t="s">
        <v>133</v>
      </c>
      <c r="C37" s="105" t="s">
        <v>43</v>
      </c>
      <c r="D37" s="113"/>
      <c r="E37" s="114"/>
      <c r="F37" s="114"/>
      <c r="G37" s="114"/>
      <c r="H37" s="18">
        <f>표3[[#This Row],[국고보조금]]+표3[[#This Row],[자기부담금]]</f>
        <v>0</v>
      </c>
      <c r="I37" s="127"/>
    </row>
    <row r="38" spans="1:9">
      <c r="A38" s="41"/>
      <c r="B38" s="41"/>
      <c r="C38" s="47"/>
      <c r="D38" s="43"/>
      <c r="E38" s="114"/>
      <c r="F38" s="114"/>
      <c r="G38" s="114"/>
      <c r="H38" s="18">
        <f>표3[[#This Row],[국고보조금]]+표3[[#This Row],[자기부담금]]</f>
        <v>0</v>
      </c>
      <c r="I38" s="51"/>
    </row>
    <row r="39" spans="1:9">
      <c r="A39" s="41"/>
      <c r="B39" s="41"/>
      <c r="C39" s="128"/>
      <c r="D39" s="43"/>
      <c r="E39" s="114"/>
      <c r="F39" s="114"/>
      <c r="G39" s="114"/>
      <c r="H39" s="18">
        <f>표3[[#This Row],[국고보조금]]+표3[[#This Row],[자기부담금]]</f>
        <v>0</v>
      </c>
      <c r="I39" s="51"/>
    </row>
    <row r="40" spans="1:9">
      <c r="A40" s="41"/>
      <c r="B40" s="41"/>
      <c r="C40" s="47"/>
      <c r="D40" s="43"/>
      <c r="E40" s="114"/>
      <c r="F40" s="114"/>
      <c r="G40" s="114"/>
      <c r="H40" s="18">
        <f>표3[[#This Row],[국고보조금]]+표3[[#This Row],[자기부담금]]</f>
        <v>0</v>
      </c>
      <c r="I40" s="51"/>
    </row>
    <row r="41" spans="1:9">
      <c r="A41" s="41"/>
      <c r="B41" s="41"/>
      <c r="C41" s="47"/>
      <c r="D41" s="43"/>
      <c r="E41" s="114"/>
      <c r="F41" s="114"/>
      <c r="G41" s="114"/>
      <c r="H41" s="18">
        <f>표3[[#This Row],[국고보조금]]+표3[[#This Row],[자기부담금]]</f>
        <v>0</v>
      </c>
      <c r="I41" s="51"/>
    </row>
    <row r="42" spans="1:9">
      <c r="A42" s="41"/>
      <c r="B42" s="49"/>
      <c r="C42" s="47"/>
      <c r="D42" s="50"/>
      <c r="E42" s="114"/>
      <c r="F42" s="114"/>
      <c r="G42" s="114"/>
      <c r="H42" s="18">
        <f>표3[[#This Row],[국고보조금]]+표3[[#This Row],[자기부담금]]</f>
        <v>0</v>
      </c>
      <c r="I42" s="51"/>
    </row>
    <row r="43" spans="1:9">
      <c r="A43" s="41"/>
      <c r="B43" s="49"/>
      <c r="C43" s="47"/>
      <c r="D43" s="50"/>
      <c r="E43" s="114"/>
      <c r="F43" s="114"/>
      <c r="G43" s="114"/>
      <c r="H43" s="18">
        <f>표3[[#This Row],[국고보조금]]+표3[[#This Row],[자기부담금]]</f>
        <v>0</v>
      </c>
      <c r="I43" s="51"/>
    </row>
    <row r="44" spans="1:9">
      <c r="A44" s="41"/>
      <c r="B44" s="49"/>
      <c r="C44" s="47"/>
      <c r="D44" s="50"/>
      <c r="E44" s="114"/>
      <c r="F44" s="114"/>
      <c r="G44" s="114"/>
      <c r="H44" s="18">
        <f>표3[[#This Row],[국고보조금]]+표3[[#This Row],[자기부담금]]</f>
        <v>0</v>
      </c>
      <c r="I44" s="51"/>
    </row>
    <row r="45" spans="1:9">
      <c r="A45" s="41"/>
      <c r="B45" s="49"/>
      <c r="C45" s="47"/>
      <c r="D45" s="50"/>
      <c r="E45" s="114"/>
      <c r="F45" s="114"/>
      <c r="G45" s="114"/>
      <c r="H45" s="18">
        <f>표3[[#This Row],[국고보조금]]+표3[[#This Row],[자기부담금]]</f>
        <v>0</v>
      </c>
      <c r="I45" s="51"/>
    </row>
    <row r="46" spans="1:9">
      <c r="A46" s="41"/>
      <c r="B46" s="49"/>
      <c r="C46" s="47"/>
      <c r="D46" s="50"/>
      <c r="E46" s="114"/>
      <c r="F46" s="114"/>
      <c r="G46" s="114"/>
      <c r="H46" s="18">
        <f>표3[[#This Row],[국고보조금]]+표3[[#This Row],[자기부담금]]</f>
        <v>0</v>
      </c>
      <c r="I46" s="51"/>
    </row>
    <row r="47" spans="1:9">
      <c r="A47" s="41"/>
      <c r="B47" s="49"/>
      <c r="C47" s="47"/>
      <c r="D47" s="50"/>
      <c r="E47" s="114"/>
      <c r="F47" s="114"/>
      <c r="G47" s="114"/>
      <c r="H47" s="18">
        <f>표3[[#This Row],[국고보조금]]+표3[[#This Row],[자기부담금]]</f>
        <v>0</v>
      </c>
      <c r="I47" s="51"/>
    </row>
    <row r="48" spans="1:9">
      <c r="A48" s="41"/>
      <c r="B48" s="49"/>
      <c r="C48" s="47"/>
      <c r="D48" s="50"/>
      <c r="E48" s="114"/>
      <c r="F48" s="114"/>
      <c r="G48" s="114"/>
      <c r="H48" s="18">
        <f>표3[[#This Row],[국고보조금]]+표3[[#This Row],[자기부담금]]</f>
        <v>0</v>
      </c>
      <c r="I48" s="51"/>
    </row>
    <row r="49" spans="1:9">
      <c r="A49" s="41"/>
      <c r="B49" s="49"/>
      <c r="C49" s="47"/>
      <c r="D49" s="50"/>
      <c r="E49" s="114"/>
      <c r="F49" s="114"/>
      <c r="G49" s="114"/>
      <c r="H49" s="18">
        <f>표3[[#This Row],[국고보조금]]+표3[[#This Row],[자기부담금]]</f>
        <v>0</v>
      </c>
      <c r="I49" s="51"/>
    </row>
    <row r="50" spans="1:9">
      <c r="A50" s="41"/>
      <c r="B50" s="49"/>
      <c r="C50" s="47"/>
      <c r="D50" s="51"/>
      <c r="E50" s="114"/>
      <c r="F50" s="114"/>
      <c r="G50" s="114"/>
      <c r="H50" s="18">
        <f>표3[[#This Row],[국고보조금]]+표3[[#This Row],[자기부담금]]</f>
        <v>0</v>
      </c>
      <c r="I50" s="51"/>
    </row>
    <row r="51" spans="1:9">
      <c r="A51" s="41"/>
      <c r="B51" s="49"/>
      <c r="C51" s="47"/>
      <c r="D51" s="50"/>
      <c r="E51" s="114"/>
      <c r="F51" s="114"/>
      <c r="G51" s="114"/>
      <c r="H51" s="18">
        <f>표3[[#This Row],[국고보조금]]+표3[[#This Row],[자기부담금]]</f>
        <v>0</v>
      </c>
      <c r="I51" s="51"/>
    </row>
    <row r="52" spans="1:9">
      <c r="A52" s="41"/>
      <c r="B52" s="49"/>
      <c r="C52" s="47"/>
      <c r="D52" s="50"/>
      <c r="E52" s="114"/>
      <c r="F52" s="114"/>
      <c r="G52" s="114"/>
      <c r="H52" s="18">
        <f>표3[[#This Row],[국고보조금]]+표3[[#This Row],[자기부담금]]</f>
        <v>0</v>
      </c>
      <c r="I52" s="51"/>
    </row>
    <row r="53" spans="1:9">
      <c r="A53" s="41"/>
      <c r="B53" s="49"/>
      <c r="C53" s="47"/>
      <c r="D53" s="50"/>
      <c r="E53" s="114"/>
      <c r="F53" s="114"/>
      <c r="G53" s="114"/>
      <c r="H53" s="18">
        <f>표3[[#This Row],[국고보조금]]+표3[[#This Row],[자기부담금]]</f>
        <v>0</v>
      </c>
      <c r="I53" s="51"/>
    </row>
    <row r="54" spans="1:9">
      <c r="A54" s="41"/>
      <c r="B54" s="49"/>
      <c r="C54" s="47"/>
      <c r="D54" s="50"/>
      <c r="E54" s="114"/>
      <c r="F54" s="114"/>
      <c r="G54" s="114"/>
      <c r="H54" s="18">
        <f>표3[[#This Row],[국고보조금]]+표3[[#This Row],[자기부담금]]</f>
        <v>0</v>
      </c>
      <c r="I54" s="51"/>
    </row>
    <row r="55" spans="1:9">
      <c r="A55" s="41"/>
      <c r="B55" s="49"/>
      <c r="C55" s="47"/>
      <c r="D55" s="50"/>
      <c r="E55" s="114"/>
      <c r="F55" s="114"/>
      <c r="G55" s="114"/>
      <c r="H55" s="18">
        <f>표3[[#This Row],[국고보조금]]+표3[[#This Row],[자기부담금]]</f>
        <v>0</v>
      </c>
      <c r="I55" s="51"/>
    </row>
    <row r="56" spans="1:9">
      <c r="A56" s="41"/>
      <c r="B56" s="49"/>
      <c r="C56" s="47"/>
      <c r="D56" s="50"/>
      <c r="E56" s="114"/>
      <c r="F56" s="114"/>
      <c r="G56" s="114"/>
      <c r="H56" s="18">
        <f>표3[[#This Row],[국고보조금]]+표3[[#This Row],[자기부담금]]</f>
        <v>0</v>
      </c>
      <c r="I56" s="51"/>
    </row>
    <row r="57" spans="1:9">
      <c r="A57" s="41"/>
      <c r="B57" s="49"/>
      <c r="C57" s="47"/>
      <c r="D57" s="50"/>
      <c r="E57" s="114"/>
      <c r="F57" s="114"/>
      <c r="G57" s="114"/>
      <c r="H57" s="18">
        <f>표3[[#This Row],[국고보조금]]+표3[[#This Row],[자기부담금]]</f>
        <v>0</v>
      </c>
      <c r="I57" s="51"/>
    </row>
    <row r="58" spans="1:9">
      <c r="A58" s="41"/>
      <c r="B58" s="49"/>
      <c r="C58" s="47"/>
      <c r="D58" s="50"/>
      <c r="E58" s="114"/>
      <c r="F58" s="114"/>
      <c r="G58" s="114"/>
      <c r="H58" s="18">
        <f>표3[[#This Row],[국고보조금]]+표3[[#This Row],[자기부담금]]</f>
        <v>0</v>
      </c>
      <c r="I58" s="51"/>
    </row>
    <row r="59" spans="1:9">
      <c r="A59" s="41"/>
      <c r="B59" s="49"/>
      <c r="C59" s="47"/>
      <c r="D59" s="52"/>
      <c r="E59" s="114"/>
      <c r="F59" s="114"/>
      <c r="G59" s="114"/>
      <c r="H59" s="18">
        <f>표3[[#This Row],[국고보조금]]+표3[[#This Row],[자기부담금]]</f>
        <v>0</v>
      </c>
      <c r="I59" s="51"/>
    </row>
    <row r="60" spans="1:9">
      <c r="A60" s="41"/>
      <c r="B60" s="49"/>
      <c r="C60" s="47"/>
      <c r="D60" s="52"/>
      <c r="E60" s="114"/>
      <c r="F60" s="114"/>
      <c r="G60" s="114"/>
      <c r="H60" s="18">
        <f>표3[[#This Row],[국고보조금]]+표3[[#This Row],[자기부담금]]</f>
        <v>0</v>
      </c>
      <c r="I60" s="51"/>
    </row>
    <row r="61" spans="1:9">
      <c r="A61" s="41"/>
      <c r="B61" s="49"/>
      <c r="C61" s="47"/>
      <c r="D61" s="52"/>
      <c r="E61" s="114"/>
      <c r="F61" s="114"/>
      <c r="G61" s="114"/>
      <c r="H61" s="18">
        <f>표3[[#This Row],[국고보조금]]+표3[[#This Row],[자기부담금]]</f>
        <v>0</v>
      </c>
      <c r="I61" s="51"/>
    </row>
    <row r="62" spans="1:9">
      <c r="A62" s="41"/>
      <c r="B62" s="49"/>
      <c r="C62" s="47"/>
      <c r="D62" s="52"/>
      <c r="E62" s="114"/>
      <c r="F62" s="114"/>
      <c r="G62" s="114"/>
      <c r="H62" s="18">
        <f>표3[[#This Row],[국고보조금]]+표3[[#This Row],[자기부담금]]</f>
        <v>0</v>
      </c>
      <c r="I62" s="51"/>
    </row>
    <row r="63" spans="1:9">
      <c r="A63" s="41"/>
      <c r="B63" s="124"/>
      <c r="C63" s="47"/>
      <c r="D63" s="52"/>
      <c r="E63" s="114"/>
      <c r="F63" s="114"/>
      <c r="G63" s="114"/>
      <c r="H63" s="18">
        <f>표3[[#This Row],[국고보조금]]+표3[[#This Row],[자기부담금]]</f>
        <v>0</v>
      </c>
      <c r="I63" s="51"/>
    </row>
    <row r="64" spans="1:9">
      <c r="A64" s="41"/>
      <c r="B64" s="124"/>
      <c r="C64" s="47"/>
      <c r="D64" s="52"/>
      <c r="E64" s="114"/>
      <c r="F64" s="114"/>
      <c r="G64" s="114"/>
      <c r="H64" s="18">
        <f>표3[[#This Row],[국고보조금]]+표3[[#This Row],[자기부담금]]</f>
        <v>0</v>
      </c>
      <c r="I64" s="51"/>
    </row>
    <row r="65" spans="1:9">
      <c r="A65" s="41"/>
      <c r="B65" s="124"/>
      <c r="C65" s="47"/>
      <c r="D65" s="52"/>
      <c r="E65" s="114"/>
      <c r="F65" s="114"/>
      <c r="G65" s="114"/>
      <c r="H65" s="18">
        <f>표3[[#This Row],[국고보조금]]+표3[[#This Row],[자기부담금]]</f>
        <v>0</v>
      </c>
      <c r="I65" s="51"/>
    </row>
    <row r="66" spans="1:9">
      <c r="A66" s="41"/>
      <c r="B66" s="124"/>
      <c r="C66" s="47"/>
      <c r="D66" s="52"/>
      <c r="E66" s="114"/>
      <c r="F66" s="114"/>
      <c r="G66" s="114"/>
      <c r="H66" s="18">
        <f>표3[[#This Row],[국고보조금]]+표3[[#This Row],[자기부담금]]</f>
        <v>0</v>
      </c>
      <c r="I66" s="51"/>
    </row>
    <row r="67" spans="1:9">
      <c r="A67" s="41"/>
      <c r="B67" s="124"/>
      <c r="C67" s="47"/>
      <c r="D67" s="52"/>
      <c r="E67" s="114"/>
      <c r="F67" s="114"/>
      <c r="G67" s="114"/>
      <c r="H67" s="18">
        <f>표3[[#This Row],[국고보조금]]+표3[[#This Row],[자기부담금]]</f>
        <v>0</v>
      </c>
      <c r="I67" s="51"/>
    </row>
    <row r="68" spans="1:9">
      <c r="A68" s="41"/>
      <c r="B68" s="124"/>
      <c r="C68" s="47"/>
      <c r="D68" s="52"/>
      <c r="E68" s="114"/>
      <c r="F68" s="114"/>
      <c r="G68" s="114"/>
      <c r="H68" s="18">
        <f>표3[[#This Row],[국고보조금]]+표3[[#This Row],[자기부담금]]</f>
        <v>0</v>
      </c>
      <c r="I68" s="51"/>
    </row>
    <row r="69" spans="1:9">
      <c r="A69" s="41"/>
      <c r="B69" s="124"/>
      <c r="C69" s="47"/>
      <c r="D69" s="52"/>
      <c r="E69" s="114"/>
      <c r="F69" s="114"/>
      <c r="G69" s="114"/>
      <c r="H69" s="18">
        <f>표3[[#This Row],[국고보조금]]+표3[[#This Row],[자기부담금]]</f>
        <v>0</v>
      </c>
      <c r="I69" s="51"/>
    </row>
    <row r="70" spans="1:9">
      <c r="A70" s="41"/>
      <c r="B70" s="124"/>
      <c r="C70" s="47"/>
      <c r="D70" s="52"/>
      <c r="E70" s="114"/>
      <c r="F70" s="114"/>
      <c r="G70" s="114"/>
      <c r="H70" s="18">
        <f>표3[[#This Row],[국고보조금]]+표3[[#This Row],[자기부담금]]</f>
        <v>0</v>
      </c>
      <c r="I70" s="51"/>
    </row>
    <row r="71" spans="1:9">
      <c r="A71" s="41"/>
      <c r="B71" s="124"/>
      <c r="C71" s="47"/>
      <c r="D71" s="52"/>
      <c r="E71" s="114"/>
      <c r="F71" s="114"/>
      <c r="G71" s="114"/>
      <c r="H71" s="18">
        <f>표3[[#This Row],[국고보조금]]+표3[[#This Row],[자기부담금]]</f>
        <v>0</v>
      </c>
      <c r="I71" s="51"/>
    </row>
    <row r="72" spans="1:9">
      <c r="A72" s="41"/>
      <c r="B72" s="124"/>
      <c r="C72" s="47"/>
      <c r="D72" s="52"/>
      <c r="E72" s="114"/>
      <c r="F72" s="114"/>
      <c r="G72" s="114"/>
      <c r="H72" s="18">
        <f>표3[[#This Row],[국고보조금]]+표3[[#This Row],[자기부담금]]</f>
        <v>0</v>
      </c>
      <c r="I72" s="51"/>
    </row>
    <row r="73" spans="1:9">
      <c r="A73" s="41"/>
      <c r="B73" s="124"/>
      <c r="C73" s="47"/>
      <c r="D73" s="52"/>
      <c r="E73" s="114"/>
      <c r="F73" s="114"/>
      <c r="G73" s="114"/>
      <c r="H73" s="18">
        <f>표3[[#This Row],[국고보조금]]+표3[[#This Row],[자기부담금]]</f>
        <v>0</v>
      </c>
      <c r="I73" s="51"/>
    </row>
    <row r="74" spans="1:9">
      <c r="A74" s="41"/>
      <c r="B74" s="124"/>
      <c r="C74" s="47"/>
      <c r="D74" s="52"/>
      <c r="E74" s="114"/>
      <c r="F74" s="114"/>
      <c r="G74" s="114"/>
      <c r="H74" s="18">
        <f>표3[[#This Row],[국고보조금]]+표3[[#This Row],[자기부담금]]</f>
        <v>0</v>
      </c>
      <c r="I74" s="51"/>
    </row>
    <row r="75" spans="1:9">
      <c r="A75" s="41"/>
      <c r="B75" s="124"/>
      <c r="C75" s="47"/>
      <c r="D75" s="52"/>
      <c r="E75" s="114"/>
      <c r="F75" s="114"/>
      <c r="G75" s="114"/>
      <c r="H75" s="18">
        <f>표3[[#This Row],[국고보조금]]+표3[[#This Row],[자기부담금]]</f>
        <v>0</v>
      </c>
      <c r="I75" s="51"/>
    </row>
    <row r="76" spans="1:9">
      <c r="A76" s="41"/>
      <c r="B76" s="124"/>
      <c r="C76" s="47"/>
      <c r="D76" s="52"/>
      <c r="E76" s="114"/>
      <c r="F76" s="114"/>
      <c r="G76" s="114"/>
      <c r="H76" s="18">
        <f>표3[[#This Row],[국고보조금]]+표3[[#This Row],[자기부담금]]</f>
        <v>0</v>
      </c>
      <c r="I76" s="51"/>
    </row>
    <row r="77" spans="1:9">
      <c r="A77" s="41"/>
      <c r="B77" s="124"/>
      <c r="C77" s="47"/>
      <c r="D77" s="52"/>
      <c r="E77" s="114"/>
      <c r="F77" s="114"/>
      <c r="G77" s="114"/>
      <c r="H77" s="18">
        <f>표3[[#This Row],[국고보조금]]+표3[[#This Row],[자기부담금]]</f>
        <v>0</v>
      </c>
      <c r="I77" s="51"/>
    </row>
    <row r="78" spans="1:9">
      <c r="A78" s="41"/>
      <c r="B78" s="124"/>
      <c r="C78" s="47"/>
      <c r="D78" s="52"/>
      <c r="E78" s="114"/>
      <c r="F78" s="114"/>
      <c r="G78" s="114"/>
      <c r="H78" s="18">
        <f>표3[[#This Row],[국고보조금]]+표3[[#This Row],[자기부담금]]</f>
        <v>0</v>
      </c>
      <c r="I78" s="51"/>
    </row>
    <row r="79" spans="1:9">
      <c r="A79" s="41"/>
      <c r="B79" s="124"/>
      <c r="C79" s="47"/>
      <c r="D79" s="52"/>
      <c r="E79" s="114"/>
      <c r="F79" s="114"/>
      <c r="G79" s="114"/>
      <c r="H79" s="18">
        <f>표3[[#This Row],[국고보조금]]+표3[[#This Row],[자기부담금]]</f>
        <v>0</v>
      </c>
      <c r="I79" s="51"/>
    </row>
    <row r="80" spans="1:9">
      <c r="A80" s="41"/>
      <c r="B80" s="124"/>
      <c r="C80" s="47"/>
      <c r="D80" s="52"/>
      <c r="E80" s="114"/>
      <c r="F80" s="114"/>
      <c r="G80" s="114"/>
      <c r="H80" s="18">
        <f>표3[[#This Row],[국고보조금]]+표3[[#This Row],[자기부담금]]</f>
        <v>0</v>
      </c>
      <c r="I80" s="51"/>
    </row>
    <row r="81" spans="1:9">
      <c r="A81" s="41"/>
      <c r="B81" s="124"/>
      <c r="C81" s="47"/>
      <c r="D81" s="52"/>
      <c r="E81" s="114"/>
      <c r="F81" s="114"/>
      <c r="G81" s="114"/>
      <c r="H81" s="18">
        <f>표3[[#This Row],[국고보조금]]+표3[[#This Row],[자기부담금]]</f>
        <v>0</v>
      </c>
      <c r="I81" s="51"/>
    </row>
    <row r="82" spans="1:9">
      <c r="A82" s="41"/>
      <c r="B82" s="124"/>
      <c r="C82" s="47"/>
      <c r="D82" s="52"/>
      <c r="E82" s="114"/>
      <c r="F82" s="114"/>
      <c r="G82" s="114"/>
      <c r="H82" s="18">
        <f>표3[[#This Row],[국고보조금]]+표3[[#This Row],[자기부담금]]</f>
        <v>0</v>
      </c>
      <c r="I82" s="51"/>
    </row>
    <row r="83" spans="1:9">
      <c r="A83" s="41"/>
      <c r="B83" s="124"/>
      <c r="C83" s="47"/>
      <c r="D83" s="52"/>
      <c r="E83" s="114"/>
      <c r="F83" s="114"/>
      <c r="G83" s="114"/>
      <c r="H83" s="18">
        <f>표3[[#This Row],[국고보조금]]+표3[[#This Row],[자기부담금]]</f>
        <v>0</v>
      </c>
      <c r="I83" s="51"/>
    </row>
    <row r="84" spans="1:9">
      <c r="A84" s="41"/>
      <c r="B84" s="124"/>
      <c r="C84" s="47"/>
      <c r="D84" s="52"/>
      <c r="E84" s="114"/>
      <c r="F84" s="114"/>
      <c r="G84" s="114"/>
      <c r="H84" s="18">
        <f>표3[[#This Row],[국고보조금]]+표3[[#This Row],[자기부담금]]</f>
        <v>0</v>
      </c>
      <c r="I84" s="51"/>
    </row>
    <row r="85" spans="1:9">
      <c r="A85" s="41"/>
      <c r="B85" s="124"/>
      <c r="C85" s="47"/>
      <c r="D85" s="52"/>
      <c r="E85" s="114"/>
      <c r="F85" s="114"/>
      <c r="G85" s="114"/>
      <c r="H85" s="18">
        <f>표3[[#This Row],[국고보조금]]+표3[[#This Row],[자기부담금]]</f>
        <v>0</v>
      </c>
      <c r="I85" s="51"/>
    </row>
    <row r="86" spans="1:9">
      <c r="A86" s="41"/>
      <c r="B86" s="124"/>
      <c r="C86" s="47"/>
      <c r="D86" s="52"/>
      <c r="E86" s="114"/>
      <c r="F86" s="114"/>
      <c r="G86" s="114"/>
      <c r="H86" s="18">
        <f>표3[[#This Row],[국고보조금]]+표3[[#This Row],[자기부담금]]</f>
        <v>0</v>
      </c>
      <c r="I86" s="51"/>
    </row>
    <row r="87" spans="1:9">
      <c r="A87" s="41"/>
      <c r="B87" s="124"/>
      <c r="C87" s="47"/>
      <c r="D87" s="52"/>
      <c r="E87" s="114"/>
      <c r="F87" s="114"/>
      <c r="G87" s="114"/>
      <c r="H87" s="18">
        <f>표3[[#This Row],[국고보조금]]+표3[[#This Row],[자기부담금]]</f>
        <v>0</v>
      </c>
      <c r="I87" s="51"/>
    </row>
    <row r="88" spans="1:9">
      <c r="A88" s="41"/>
      <c r="B88" s="124"/>
      <c r="C88" s="47"/>
      <c r="D88" s="52"/>
      <c r="E88" s="114"/>
      <c r="F88" s="114"/>
      <c r="G88" s="114"/>
      <c r="H88" s="18">
        <f>표3[[#This Row],[국고보조금]]+표3[[#This Row],[자기부담금]]</f>
        <v>0</v>
      </c>
      <c r="I88" s="51"/>
    </row>
    <row r="89" spans="1:9">
      <c r="A89" s="41"/>
      <c r="B89" s="124"/>
      <c r="C89" s="47"/>
      <c r="D89" s="52"/>
      <c r="E89" s="114"/>
      <c r="F89" s="114"/>
      <c r="G89" s="114"/>
      <c r="H89" s="18">
        <f>표3[[#This Row],[국고보조금]]+표3[[#This Row],[자기부담금]]</f>
        <v>0</v>
      </c>
      <c r="I89" s="51"/>
    </row>
    <row r="90" spans="1:9">
      <c r="A90" s="41"/>
      <c r="B90" s="124"/>
      <c r="C90" s="47"/>
      <c r="D90" s="52"/>
      <c r="E90" s="114"/>
      <c r="F90" s="114"/>
      <c r="G90" s="114"/>
      <c r="H90" s="18">
        <f>표3[[#This Row],[국고보조금]]+표3[[#This Row],[자기부담금]]</f>
        <v>0</v>
      </c>
      <c r="I90" s="51"/>
    </row>
    <row r="91" spans="1:9">
      <c r="A91" s="41"/>
      <c r="B91" s="124"/>
      <c r="C91" s="47"/>
      <c r="D91" s="52"/>
      <c r="E91" s="114"/>
      <c r="F91" s="114"/>
      <c r="G91" s="114"/>
      <c r="H91" s="18">
        <f>표3[[#This Row],[국고보조금]]+표3[[#This Row],[자기부담금]]</f>
        <v>0</v>
      </c>
      <c r="I91" s="51"/>
    </row>
    <row r="92" spans="1:9">
      <c r="A92" s="41"/>
      <c r="B92" s="124"/>
      <c r="C92" s="47"/>
      <c r="D92" s="52"/>
      <c r="E92" s="114"/>
      <c r="F92" s="114"/>
      <c r="G92" s="114"/>
      <c r="H92" s="18">
        <f>표3[[#This Row],[국고보조금]]+표3[[#This Row],[자기부담금]]</f>
        <v>0</v>
      </c>
      <c r="I92" s="51"/>
    </row>
    <row r="93" spans="1:9">
      <c r="A93" s="41"/>
      <c r="B93" s="124"/>
      <c r="C93" s="47"/>
      <c r="D93" s="52"/>
      <c r="E93" s="114"/>
      <c r="F93" s="114"/>
      <c r="G93" s="114"/>
      <c r="H93" s="18">
        <f>표3[[#This Row],[국고보조금]]+표3[[#This Row],[자기부담금]]</f>
        <v>0</v>
      </c>
      <c r="I93" s="51"/>
    </row>
    <row r="94" spans="1:9">
      <c r="A94" s="41"/>
      <c r="B94" s="124"/>
      <c r="C94" s="47"/>
      <c r="D94" s="52"/>
      <c r="E94" s="114"/>
      <c r="F94" s="114"/>
      <c r="G94" s="114"/>
      <c r="H94" s="18">
        <f>표3[[#This Row],[국고보조금]]+표3[[#This Row],[자기부담금]]</f>
        <v>0</v>
      </c>
      <c r="I94" s="51"/>
    </row>
    <row r="95" spans="1:9">
      <c r="A95" s="41"/>
      <c r="B95" s="124"/>
      <c r="C95" s="47"/>
      <c r="D95" s="52"/>
      <c r="E95" s="114"/>
      <c r="F95" s="114"/>
      <c r="G95" s="114"/>
      <c r="H95" s="18">
        <f>표3[[#This Row],[국고보조금]]+표3[[#This Row],[자기부담금]]</f>
        <v>0</v>
      </c>
      <c r="I95" s="51"/>
    </row>
    <row r="96" spans="1:9">
      <c r="A96" s="41"/>
      <c r="B96" s="124"/>
      <c r="C96" s="47"/>
      <c r="D96" s="52"/>
      <c r="E96" s="114"/>
      <c r="F96" s="114"/>
      <c r="G96" s="114"/>
      <c r="H96" s="18">
        <f>표3[[#This Row],[국고보조금]]+표3[[#This Row],[자기부담금]]</f>
        <v>0</v>
      </c>
      <c r="I96" s="51"/>
    </row>
    <row r="97" spans="1:9">
      <c r="A97" s="41"/>
      <c r="B97" s="124"/>
      <c r="C97" s="47"/>
      <c r="D97" s="52"/>
      <c r="E97" s="114"/>
      <c r="F97" s="114"/>
      <c r="G97" s="114"/>
      <c r="H97" s="18">
        <f>표3[[#This Row],[국고보조금]]+표3[[#This Row],[자기부담금]]</f>
        <v>0</v>
      </c>
      <c r="I97" s="51"/>
    </row>
    <row r="98" spans="1:9">
      <c r="A98" s="41"/>
      <c r="B98" s="124"/>
      <c r="C98" s="47"/>
      <c r="D98" s="52"/>
      <c r="E98" s="114"/>
      <c r="F98" s="114"/>
      <c r="G98" s="114"/>
      <c r="H98" s="18">
        <f>표3[[#This Row],[국고보조금]]+표3[[#This Row],[자기부담금]]</f>
        <v>0</v>
      </c>
      <c r="I98" s="51"/>
    </row>
    <row r="99" spans="1:9">
      <c r="A99" s="41"/>
      <c r="B99" s="124"/>
      <c r="C99" s="47"/>
      <c r="D99" s="52"/>
      <c r="E99" s="114"/>
      <c r="F99" s="114"/>
      <c r="G99" s="114"/>
      <c r="H99" s="18">
        <f>표3[[#This Row],[국고보조금]]+표3[[#This Row],[자기부담금]]</f>
        <v>0</v>
      </c>
      <c r="I99" s="51"/>
    </row>
    <row r="100" spans="1:9">
      <c r="A100" s="41"/>
      <c r="B100" s="124"/>
      <c r="C100" s="47"/>
      <c r="D100" s="52"/>
      <c r="E100" s="114"/>
      <c r="F100" s="114"/>
      <c r="G100" s="114"/>
      <c r="H100" s="18">
        <f>표3[[#This Row],[국고보조금]]+표3[[#This Row],[자기부담금]]</f>
        <v>0</v>
      </c>
      <c r="I100" s="51"/>
    </row>
    <row r="101" spans="1:9">
      <c r="A101" s="41"/>
      <c r="B101" s="124"/>
      <c r="C101" s="47"/>
      <c r="D101" s="52"/>
      <c r="E101" s="114"/>
      <c r="F101" s="114"/>
      <c r="G101" s="114"/>
      <c r="H101" s="18">
        <f>표3[[#This Row],[국고보조금]]+표3[[#This Row],[자기부담금]]</f>
        <v>0</v>
      </c>
      <c r="I101" s="51"/>
    </row>
    <row r="102" spans="1:9">
      <c r="A102" s="41"/>
      <c r="B102" s="124"/>
      <c r="C102" s="47"/>
      <c r="D102" s="52"/>
      <c r="E102" s="114"/>
      <c r="F102" s="114"/>
      <c r="G102" s="114"/>
      <c r="H102" s="18">
        <f>표3[[#This Row],[국고보조금]]+표3[[#This Row],[자기부담금]]</f>
        <v>0</v>
      </c>
      <c r="I102" s="51"/>
    </row>
    <row r="103" spans="1:9">
      <c r="A103" s="41"/>
      <c r="B103" s="124"/>
      <c r="C103" s="47"/>
      <c r="D103" s="52"/>
      <c r="E103" s="114"/>
      <c r="F103" s="114"/>
      <c r="G103" s="114"/>
      <c r="H103" s="18">
        <f>표3[[#This Row],[국고보조금]]+표3[[#This Row],[자기부담금]]</f>
        <v>0</v>
      </c>
      <c r="I103" s="51"/>
    </row>
    <row r="104" spans="1:9">
      <c r="A104" s="41"/>
      <c r="B104" s="124"/>
      <c r="C104" s="47"/>
      <c r="D104" s="52"/>
      <c r="E104" s="114"/>
      <c r="F104" s="114"/>
      <c r="G104" s="114"/>
      <c r="H104" s="18">
        <f>표3[[#This Row],[국고보조금]]+표3[[#This Row],[자기부담금]]</f>
        <v>0</v>
      </c>
      <c r="I104" s="51"/>
    </row>
    <row r="105" spans="1:9">
      <c r="A105" s="41"/>
      <c r="B105" s="124"/>
      <c r="C105" s="47"/>
      <c r="D105" s="52"/>
      <c r="E105" s="114"/>
      <c r="F105" s="114"/>
      <c r="G105" s="114"/>
      <c r="H105" s="18">
        <f>표3[[#This Row],[국고보조금]]+표3[[#This Row],[자기부담금]]</f>
        <v>0</v>
      </c>
      <c r="I105" s="51"/>
    </row>
    <row r="106" spans="1:9">
      <c r="A106" s="41"/>
      <c r="B106" s="124"/>
      <c r="C106" s="47"/>
      <c r="D106" s="52"/>
      <c r="E106" s="114"/>
      <c r="F106" s="114"/>
      <c r="G106" s="114"/>
      <c r="H106" s="18">
        <f>표3[[#This Row],[국고보조금]]+표3[[#This Row],[자기부담금]]</f>
        <v>0</v>
      </c>
      <c r="I106" s="51"/>
    </row>
    <row r="107" spans="1:9">
      <c r="A107" s="41"/>
      <c r="B107" s="124"/>
      <c r="C107" s="47"/>
      <c r="D107" s="52"/>
      <c r="E107" s="114"/>
      <c r="F107" s="114"/>
      <c r="G107" s="114"/>
      <c r="H107" s="18">
        <f>표3[[#This Row],[국고보조금]]+표3[[#This Row],[자기부담금]]</f>
        <v>0</v>
      </c>
      <c r="I107" s="51"/>
    </row>
    <row r="108" spans="1:9">
      <c r="A108" s="41"/>
      <c r="B108" s="124"/>
      <c r="C108" s="47"/>
      <c r="D108" s="52"/>
      <c r="E108" s="114"/>
      <c r="F108" s="114"/>
      <c r="G108" s="114"/>
      <c r="H108" s="18">
        <f>표3[[#This Row],[국고보조금]]+표3[[#This Row],[자기부담금]]</f>
        <v>0</v>
      </c>
      <c r="I108" s="51"/>
    </row>
    <row r="109" spans="1:9">
      <c r="A109" s="41"/>
      <c r="B109" s="124"/>
      <c r="C109" s="47"/>
      <c r="D109" s="52"/>
      <c r="E109" s="114"/>
      <c r="F109" s="114"/>
      <c r="G109" s="114"/>
      <c r="H109" s="18">
        <f>표3[[#This Row],[국고보조금]]+표3[[#This Row],[자기부담금]]</f>
        <v>0</v>
      </c>
      <c r="I109" s="51"/>
    </row>
    <row r="110" spans="1:9">
      <c r="A110" s="41"/>
      <c r="B110" s="124"/>
      <c r="C110" s="47"/>
      <c r="D110" s="52"/>
      <c r="E110" s="114"/>
      <c r="F110" s="114"/>
      <c r="G110" s="114"/>
      <c r="H110" s="18">
        <f>표3[[#This Row],[국고보조금]]+표3[[#This Row],[자기부담금]]</f>
        <v>0</v>
      </c>
      <c r="I110" s="51"/>
    </row>
    <row r="111" spans="1:9">
      <c r="A111" s="41"/>
      <c r="B111" s="124"/>
      <c r="C111" s="47"/>
      <c r="D111" s="52"/>
      <c r="E111" s="114"/>
      <c r="F111" s="114"/>
      <c r="G111" s="114"/>
      <c r="H111" s="18">
        <f>표3[[#This Row],[국고보조금]]+표3[[#This Row],[자기부담금]]</f>
        <v>0</v>
      </c>
      <c r="I111" s="51"/>
    </row>
    <row r="112" spans="1:9">
      <c r="A112" s="41"/>
      <c r="B112" s="124"/>
      <c r="C112" s="47"/>
      <c r="D112" s="52"/>
      <c r="E112" s="114"/>
      <c r="F112" s="114"/>
      <c r="G112" s="114"/>
      <c r="H112" s="18">
        <f>표3[[#This Row],[국고보조금]]+표3[[#This Row],[자기부담금]]</f>
        <v>0</v>
      </c>
      <c r="I112" s="51"/>
    </row>
    <row r="113" spans="1:9">
      <c r="A113" s="41"/>
      <c r="B113" s="124"/>
      <c r="C113" s="47"/>
      <c r="D113" s="52"/>
      <c r="E113" s="114"/>
      <c r="F113" s="114"/>
      <c r="G113" s="114"/>
      <c r="H113" s="18">
        <f>표3[[#This Row],[국고보조금]]+표3[[#This Row],[자기부담금]]</f>
        <v>0</v>
      </c>
      <c r="I113" s="51"/>
    </row>
    <row r="114" spans="1:9">
      <c r="A114" s="41"/>
      <c r="B114" s="124"/>
      <c r="C114" s="47"/>
      <c r="D114" s="52"/>
      <c r="E114" s="114"/>
      <c r="F114" s="114"/>
      <c r="G114" s="114"/>
      <c r="H114" s="18">
        <f>표3[[#This Row],[국고보조금]]+표3[[#This Row],[자기부담금]]</f>
        <v>0</v>
      </c>
      <c r="I114" s="51"/>
    </row>
    <row r="115" spans="1:9">
      <c r="A115" s="41"/>
      <c r="B115" s="124"/>
      <c r="C115" s="47"/>
      <c r="D115" s="52"/>
      <c r="E115" s="114"/>
      <c r="F115" s="114"/>
      <c r="G115" s="114"/>
      <c r="H115" s="18">
        <f>표3[[#This Row],[국고보조금]]+표3[[#This Row],[자기부담금]]</f>
        <v>0</v>
      </c>
      <c r="I115" s="51"/>
    </row>
    <row r="116" spans="1:9">
      <c r="A116" s="41"/>
      <c r="B116" s="124"/>
      <c r="C116" s="47"/>
      <c r="D116" s="52"/>
      <c r="E116" s="114"/>
      <c r="F116" s="114"/>
      <c r="G116" s="114"/>
      <c r="H116" s="18">
        <f>표3[[#This Row],[국고보조금]]+표3[[#This Row],[자기부담금]]</f>
        <v>0</v>
      </c>
      <c r="I116" s="51"/>
    </row>
    <row r="117" spans="1:9">
      <c r="A117" s="41"/>
      <c r="B117" s="124"/>
      <c r="C117" s="47"/>
      <c r="D117" s="52"/>
      <c r="E117" s="114"/>
      <c r="F117" s="114"/>
      <c r="G117" s="114"/>
      <c r="H117" s="18">
        <f>표3[[#This Row],[국고보조금]]+표3[[#This Row],[자기부담금]]</f>
        <v>0</v>
      </c>
      <c r="I117" s="51"/>
    </row>
    <row r="118" spans="1:9">
      <c r="A118" s="41"/>
      <c r="B118" s="124"/>
      <c r="C118" s="47"/>
      <c r="D118" s="52"/>
      <c r="E118" s="114"/>
      <c r="F118" s="114"/>
      <c r="G118" s="114"/>
      <c r="H118" s="18">
        <f>표3[[#This Row],[국고보조금]]+표3[[#This Row],[자기부담금]]</f>
        <v>0</v>
      </c>
      <c r="I118" s="51"/>
    </row>
    <row r="119" spans="1:9">
      <c r="A119" s="41"/>
      <c r="B119" s="124"/>
      <c r="C119" s="47"/>
      <c r="D119" s="52"/>
      <c r="E119" s="114"/>
      <c r="F119" s="114"/>
      <c r="G119" s="114"/>
      <c r="H119" s="18">
        <f>표3[[#This Row],[국고보조금]]+표3[[#This Row],[자기부담금]]</f>
        <v>0</v>
      </c>
      <c r="I119" s="51"/>
    </row>
    <row r="120" spans="1:9">
      <c r="A120" s="41"/>
      <c r="B120" s="124"/>
      <c r="C120" s="47"/>
      <c r="D120" s="52"/>
      <c r="E120" s="114"/>
      <c r="F120" s="114"/>
      <c r="G120" s="114"/>
      <c r="H120" s="18">
        <f>표3[[#This Row],[국고보조금]]+표3[[#This Row],[자기부담금]]</f>
        <v>0</v>
      </c>
      <c r="I120" s="51"/>
    </row>
    <row r="121" spans="1:9">
      <c r="A121" s="41"/>
      <c r="B121" s="124"/>
      <c r="C121" s="47"/>
      <c r="D121" s="52"/>
      <c r="E121" s="114"/>
      <c r="F121" s="114"/>
      <c r="G121" s="114"/>
      <c r="H121" s="18">
        <f>표3[[#This Row],[국고보조금]]+표3[[#This Row],[자기부담금]]</f>
        <v>0</v>
      </c>
      <c r="I121" s="51"/>
    </row>
    <row r="122" spans="1:9">
      <c r="A122" s="41"/>
      <c r="B122" s="124"/>
      <c r="C122" s="47"/>
      <c r="D122" s="52"/>
      <c r="E122" s="114"/>
      <c r="F122" s="114"/>
      <c r="G122" s="114"/>
      <c r="H122" s="18">
        <f>표3[[#This Row],[국고보조금]]+표3[[#This Row],[자기부담금]]</f>
        <v>0</v>
      </c>
      <c r="I122" s="51"/>
    </row>
    <row r="123" spans="1:9">
      <c r="A123" s="41"/>
      <c r="B123" s="124"/>
      <c r="C123" s="47"/>
      <c r="D123" s="52"/>
      <c r="E123" s="114"/>
      <c r="F123" s="114"/>
      <c r="G123" s="114"/>
      <c r="H123" s="18">
        <f>표3[[#This Row],[국고보조금]]+표3[[#This Row],[자기부담금]]</f>
        <v>0</v>
      </c>
      <c r="I123" s="51"/>
    </row>
    <row r="124" spans="1:9">
      <c r="A124" s="41"/>
      <c r="B124" s="124"/>
      <c r="C124" s="47"/>
      <c r="D124" s="52"/>
      <c r="E124" s="114"/>
      <c r="F124" s="114"/>
      <c r="G124" s="114"/>
      <c r="H124" s="18">
        <f>표3[[#This Row],[국고보조금]]+표3[[#This Row],[자기부담금]]</f>
        <v>0</v>
      </c>
      <c r="I124" s="51"/>
    </row>
    <row r="125" spans="1:9">
      <c r="A125" s="41"/>
      <c r="B125" s="124"/>
      <c r="C125" s="47"/>
      <c r="D125" s="52"/>
      <c r="E125" s="114"/>
      <c r="F125" s="114"/>
      <c r="G125" s="114"/>
      <c r="H125" s="18">
        <f>표3[[#This Row],[국고보조금]]+표3[[#This Row],[자기부담금]]</f>
        <v>0</v>
      </c>
      <c r="I125" s="51"/>
    </row>
    <row r="126" spans="1:9">
      <c r="A126" s="41"/>
      <c r="B126" s="124"/>
      <c r="C126" s="47"/>
      <c r="D126" s="52"/>
      <c r="E126" s="114"/>
      <c r="F126" s="114"/>
      <c r="G126" s="114"/>
      <c r="H126" s="18">
        <f>표3[[#This Row],[국고보조금]]+표3[[#This Row],[자기부담금]]</f>
        <v>0</v>
      </c>
      <c r="I126" s="51"/>
    </row>
    <row r="127" spans="1:9">
      <c r="A127" s="41"/>
      <c r="B127" s="124"/>
      <c r="C127" s="47"/>
      <c r="D127" s="52"/>
      <c r="E127" s="114"/>
      <c r="F127" s="114"/>
      <c r="G127" s="114"/>
      <c r="H127" s="18">
        <f>표3[[#This Row],[국고보조금]]+표3[[#This Row],[자기부담금]]</f>
        <v>0</v>
      </c>
      <c r="I127" s="51"/>
    </row>
    <row r="128" spans="1:9">
      <c r="A128" s="41"/>
      <c r="B128" s="124"/>
      <c r="C128" s="47"/>
      <c r="D128" s="52"/>
      <c r="E128" s="114"/>
      <c r="F128" s="114"/>
      <c r="G128" s="114"/>
      <c r="H128" s="18">
        <f>표3[[#This Row],[국고보조금]]+표3[[#This Row],[자기부담금]]</f>
        <v>0</v>
      </c>
      <c r="I128" s="51"/>
    </row>
    <row r="129" spans="1:9">
      <c r="A129" s="41"/>
      <c r="B129" s="124"/>
      <c r="C129" s="47"/>
      <c r="D129" s="52"/>
      <c r="E129" s="114"/>
      <c r="F129" s="114"/>
      <c r="G129" s="114"/>
      <c r="H129" s="18">
        <f>표3[[#This Row],[국고보조금]]+표3[[#This Row],[자기부담금]]</f>
        <v>0</v>
      </c>
      <c r="I129" s="51"/>
    </row>
    <row r="130" spans="1:9">
      <c r="A130" s="41"/>
      <c r="B130" s="124"/>
      <c r="C130" s="47"/>
      <c r="D130" s="52"/>
      <c r="E130" s="114"/>
      <c r="F130" s="114"/>
      <c r="G130" s="114"/>
      <c r="H130" s="18">
        <f>표3[[#This Row],[국고보조금]]+표3[[#This Row],[자기부담금]]</f>
        <v>0</v>
      </c>
      <c r="I130" s="51"/>
    </row>
    <row r="131" spans="1:9">
      <c r="A131" s="41"/>
      <c r="B131" s="124"/>
      <c r="C131" s="47"/>
      <c r="D131" s="52"/>
      <c r="E131" s="114"/>
      <c r="F131" s="114"/>
      <c r="G131" s="114"/>
      <c r="H131" s="18">
        <f>표3[[#This Row],[국고보조금]]+표3[[#This Row],[자기부담금]]</f>
        <v>0</v>
      </c>
      <c r="I131" s="51"/>
    </row>
    <row r="132" spans="1:9">
      <c r="A132" s="41"/>
      <c r="B132" s="124"/>
      <c r="C132" s="47"/>
      <c r="D132" s="52"/>
      <c r="E132" s="114"/>
      <c r="F132" s="114"/>
      <c r="G132" s="114"/>
      <c r="H132" s="18">
        <f>표3[[#This Row],[국고보조금]]+표3[[#This Row],[자기부담금]]</f>
        <v>0</v>
      </c>
      <c r="I132" s="51"/>
    </row>
    <row r="133" spans="1:9">
      <c r="A133" s="41"/>
      <c r="B133" s="124"/>
      <c r="C133" s="47"/>
      <c r="D133" s="52"/>
      <c r="E133" s="114"/>
      <c r="F133" s="114"/>
      <c r="G133" s="114"/>
      <c r="H133" s="18">
        <f>표3[[#This Row],[국고보조금]]+표3[[#This Row],[자기부담금]]</f>
        <v>0</v>
      </c>
      <c r="I133" s="51"/>
    </row>
    <row r="134" spans="1:9">
      <c r="A134" s="41"/>
      <c r="B134" s="124"/>
      <c r="C134" s="47"/>
      <c r="D134" s="52"/>
      <c r="E134" s="114"/>
      <c r="F134" s="114"/>
      <c r="G134" s="114"/>
      <c r="H134" s="18">
        <f>표3[[#This Row],[국고보조금]]+표3[[#This Row],[자기부담금]]</f>
        <v>0</v>
      </c>
      <c r="I134" s="51"/>
    </row>
    <row r="135" spans="1:9">
      <c r="A135" s="41"/>
      <c r="B135" s="124"/>
      <c r="C135" s="47"/>
      <c r="D135" s="52"/>
      <c r="E135" s="114"/>
      <c r="F135" s="114"/>
      <c r="G135" s="114"/>
      <c r="H135" s="18">
        <f>표3[[#This Row],[국고보조금]]+표3[[#This Row],[자기부담금]]</f>
        <v>0</v>
      </c>
      <c r="I135" s="51"/>
    </row>
    <row r="136" spans="1:9">
      <c r="A136" s="41"/>
      <c r="B136" s="124"/>
      <c r="C136" s="47"/>
      <c r="D136" s="52"/>
      <c r="E136" s="114"/>
      <c r="F136" s="114"/>
      <c r="G136" s="114"/>
      <c r="H136" s="18">
        <f>표3[[#This Row],[국고보조금]]+표3[[#This Row],[자기부담금]]</f>
        <v>0</v>
      </c>
      <c r="I136" s="51"/>
    </row>
    <row r="137" spans="1:9">
      <c r="A137" s="41"/>
      <c r="B137" s="124"/>
      <c r="C137" s="47"/>
      <c r="D137" s="52"/>
      <c r="E137" s="114"/>
      <c r="F137" s="114"/>
      <c r="G137" s="114"/>
      <c r="H137" s="18">
        <f>표3[[#This Row],[국고보조금]]+표3[[#This Row],[자기부담금]]</f>
        <v>0</v>
      </c>
      <c r="I137" s="51"/>
    </row>
    <row r="138" spans="1:9">
      <c r="A138" s="41"/>
      <c r="B138" s="124"/>
      <c r="C138" s="47"/>
      <c r="D138" s="52"/>
      <c r="E138" s="114"/>
      <c r="F138" s="114"/>
      <c r="G138" s="114"/>
      <c r="H138" s="18">
        <f>표3[[#This Row],[국고보조금]]+표3[[#This Row],[자기부담금]]</f>
        <v>0</v>
      </c>
      <c r="I138" s="51"/>
    </row>
    <row r="139" spans="1:9">
      <c r="A139" s="41"/>
      <c r="B139" s="124"/>
      <c r="C139" s="47"/>
      <c r="D139" s="52"/>
      <c r="E139" s="114"/>
      <c r="F139" s="114"/>
      <c r="G139" s="114"/>
      <c r="H139" s="18">
        <f>표3[[#This Row],[국고보조금]]+표3[[#This Row],[자기부담금]]</f>
        <v>0</v>
      </c>
      <c r="I139" s="51"/>
    </row>
    <row r="140" spans="1:9">
      <c r="A140" s="41"/>
      <c r="B140" s="124"/>
      <c r="C140" s="47"/>
      <c r="D140" s="52"/>
      <c r="E140" s="114"/>
      <c r="F140" s="114"/>
      <c r="G140" s="114"/>
      <c r="H140" s="18">
        <f>표3[[#This Row],[국고보조금]]+표3[[#This Row],[자기부담금]]</f>
        <v>0</v>
      </c>
      <c r="I140" s="51"/>
    </row>
    <row r="141" spans="1:9">
      <c r="A141" s="41"/>
      <c r="B141" s="124"/>
      <c r="C141" s="47"/>
      <c r="D141" s="52"/>
      <c r="E141" s="114"/>
      <c r="F141" s="114"/>
      <c r="G141" s="114"/>
      <c r="H141" s="18">
        <f>표3[[#This Row],[국고보조금]]+표3[[#This Row],[자기부담금]]</f>
        <v>0</v>
      </c>
      <c r="I141" s="51"/>
    </row>
    <row r="142" spans="1:9">
      <c r="A142" s="41"/>
      <c r="B142" s="124"/>
      <c r="C142" s="47"/>
      <c r="D142" s="52"/>
      <c r="E142" s="114"/>
      <c r="F142" s="114"/>
      <c r="G142" s="114"/>
      <c r="H142" s="18">
        <f>표3[[#This Row],[국고보조금]]+표3[[#This Row],[자기부담금]]</f>
        <v>0</v>
      </c>
      <c r="I142" s="51"/>
    </row>
    <row r="143" spans="1:9">
      <c r="A143" s="41"/>
      <c r="B143" s="124"/>
      <c r="C143" s="47"/>
      <c r="D143" s="52"/>
      <c r="E143" s="114"/>
      <c r="F143" s="114"/>
      <c r="G143" s="114"/>
      <c r="H143" s="18">
        <f>표3[[#This Row],[국고보조금]]+표3[[#This Row],[자기부담금]]</f>
        <v>0</v>
      </c>
      <c r="I143" s="51"/>
    </row>
    <row r="144" spans="1:9">
      <c r="A144" s="41"/>
      <c r="B144" s="124"/>
      <c r="C144" s="47"/>
      <c r="D144" s="52"/>
      <c r="E144" s="114"/>
      <c r="F144" s="114"/>
      <c r="G144" s="114"/>
      <c r="H144" s="18">
        <f>표3[[#This Row],[국고보조금]]+표3[[#This Row],[자기부담금]]</f>
        <v>0</v>
      </c>
      <c r="I144" s="51"/>
    </row>
    <row r="145" spans="1:9">
      <c r="A145" s="41"/>
      <c r="B145" s="124"/>
      <c r="C145" s="47"/>
      <c r="D145" s="52"/>
      <c r="E145" s="114"/>
      <c r="F145" s="114"/>
      <c r="G145" s="114"/>
      <c r="H145" s="18">
        <f>표3[[#This Row],[국고보조금]]+표3[[#This Row],[자기부담금]]</f>
        <v>0</v>
      </c>
      <c r="I145" s="51"/>
    </row>
    <row r="146" spans="1:9">
      <c r="A146" s="41"/>
      <c r="B146" s="124"/>
      <c r="C146" s="47"/>
      <c r="D146" s="52"/>
      <c r="E146" s="114"/>
      <c r="F146" s="114"/>
      <c r="G146" s="114"/>
      <c r="H146" s="18">
        <f>표3[[#This Row],[국고보조금]]+표3[[#This Row],[자기부담금]]</f>
        <v>0</v>
      </c>
      <c r="I146" s="51"/>
    </row>
    <row r="147" spans="1:9">
      <c r="A147" s="41"/>
      <c r="B147" s="124"/>
      <c r="C147" s="47"/>
      <c r="D147" s="52"/>
      <c r="E147" s="114"/>
      <c r="F147" s="114"/>
      <c r="G147" s="114"/>
      <c r="H147" s="18">
        <f>표3[[#This Row],[국고보조금]]+표3[[#This Row],[자기부담금]]</f>
        <v>0</v>
      </c>
      <c r="I147" s="51"/>
    </row>
    <row r="148" spans="1:9">
      <c r="A148" s="41"/>
      <c r="B148" s="124"/>
      <c r="C148" s="47"/>
      <c r="D148" s="52"/>
      <c r="E148" s="114"/>
      <c r="F148" s="114"/>
      <c r="G148" s="114"/>
      <c r="H148" s="18">
        <f>표3[[#This Row],[국고보조금]]+표3[[#This Row],[자기부담금]]</f>
        <v>0</v>
      </c>
      <c r="I148" s="51"/>
    </row>
    <row r="149" spans="1:9">
      <c r="A149" s="41"/>
      <c r="B149" s="124"/>
      <c r="C149" s="47"/>
      <c r="D149" s="52"/>
      <c r="E149" s="114"/>
      <c r="F149" s="114"/>
      <c r="G149" s="114"/>
      <c r="H149" s="18">
        <f>표3[[#This Row],[국고보조금]]+표3[[#This Row],[자기부담금]]</f>
        <v>0</v>
      </c>
      <c r="I149" s="51"/>
    </row>
  </sheetData>
  <sheetProtection formatCells="0" formatColumns="0" formatRows="0" insertColumns="0" insertRows="0" insertHyperlinks="0" deleteColumns="0" deleteRows="0" sort="0" autoFilter="0" pivotTables="0"/>
  <mergeCells count="4">
    <mergeCell ref="A1:I1"/>
    <mergeCell ref="C12:D12"/>
    <mergeCell ref="E12:H12"/>
    <mergeCell ref="A12:B12"/>
  </mergeCells>
  <phoneticPr fontId="4" type="noConversion"/>
  <dataValidations xWindow="941" yWindow="623" count="4">
    <dataValidation allowBlank="1" showErrorMessage="1" promptTitle="작성안내" prompt="우측 삼각형(▼)을 눌러 각 내역에 맞게 직접경비 또는 경상경비를 선택하세요." sqref="B17:B20 A14:B16"/>
    <dataValidation type="whole" allowBlank="1" showInputMessage="1" showErrorMessage="1" prompt="숫자만 입력하세요." sqref="E17:G149">
      <formula1>0</formula1>
      <formula2>2E+30</formula2>
    </dataValidation>
    <dataValidation type="list" allowBlank="1" showErrorMessage="1" promptTitle="작성안내" prompt="우측 삼각형(▼)을 눌러 보조세목을 선택하세요." sqref="C17:C149">
      <formula1>"일반수용비, 고용부담금, 공공요금및제세, 임차료, 국내여비, 국외여비, 사업추진비"</formula1>
    </dataValidation>
    <dataValidation type="list" allowBlank="1" showErrorMessage="1" promptTitle="작성안내" prompt="우측 삼각형(▼)을 눌러 각 내역에 맞게 직접경비 또는 경상경비를 선택하세요." sqref="A17:A149">
      <formula1>"직접경비, 경상경비"</formula1>
    </dataValidation>
  </dataValidations>
  <pageMargins left="0.7" right="0.7" top="0.75" bottom="0.75" header="0.3" footer="0.3"/>
  <pageSetup paperSize="9" scale="32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12"/>
  <sheetViews>
    <sheetView showGridLines="0" topLeftCell="A49" zoomScale="85" zoomScaleNormal="85" workbookViewId="0">
      <selection activeCell="O56" sqref="O56"/>
    </sheetView>
  </sheetViews>
  <sheetFormatPr defaultColWidth="9" defaultRowHeight="17.399999999999999"/>
  <cols>
    <col min="1" max="1" width="6.5" style="53" customWidth="1"/>
    <col min="2" max="2" width="9.8984375" customWidth="1"/>
    <col min="3" max="3" width="16.59765625" customWidth="1"/>
    <col min="4" max="4" width="10.5" customWidth="1"/>
    <col min="5" max="5" width="8.69921875" customWidth="1"/>
    <col min="6" max="6" width="7.19921875" customWidth="1"/>
    <col min="7" max="7" width="14.3984375" bestFit="1" customWidth="1"/>
    <col min="8" max="8" width="18.8984375" customWidth="1"/>
    <col min="9" max="9" width="25.5" customWidth="1"/>
    <col min="10" max="11" width="11.59765625" bestFit="1" customWidth="1"/>
    <col min="12" max="12" width="10.69921875" style="1" customWidth="1"/>
    <col min="13" max="13" width="10.3984375" style="1" customWidth="1"/>
    <col min="14" max="14" width="14.09765625" style="1" customWidth="1"/>
    <col min="15" max="15" width="13.59765625" style="1" customWidth="1"/>
    <col min="16" max="16" width="15.5" customWidth="1"/>
    <col min="17" max="17" width="15.8984375" customWidth="1"/>
    <col min="18" max="18" width="15.3984375" customWidth="1"/>
    <col min="19" max="19" width="15.09765625" customWidth="1"/>
    <col min="20" max="16384" width="9" style="53"/>
  </cols>
  <sheetData>
    <row r="1" spans="1:19" ht="31.65" customHeight="1">
      <c r="A1" s="304" t="str">
        <f>IF('1.예산총괄표'!B11="","3. 인력구성계획-단체명","3. 인력구성계획-"&amp;'1.예산총괄표'!B11)</f>
        <v>3. 인력구성계획-ㅇㅇㅇ컴퍼니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122"/>
      <c r="P1" s="122"/>
      <c r="Q1" s="122"/>
      <c r="R1" s="122"/>
      <c r="S1" s="122"/>
    </row>
    <row r="2" spans="1:19" ht="19.5" customHeight="1">
      <c r="A2" s="54" t="s">
        <v>123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53"/>
      <c r="Q2" s="53"/>
      <c r="R2" s="53"/>
      <c r="S2" s="53"/>
    </row>
    <row r="3" spans="1:19" ht="19.5" customHeight="1">
      <c r="A3" s="8" t="s">
        <v>252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53"/>
      <c r="Q3" s="53"/>
      <c r="R3" s="53"/>
      <c r="S3" s="53"/>
    </row>
    <row r="4" spans="1:19" s="56" customFormat="1" ht="19.5" customHeight="1">
      <c r="A4" s="54" t="s">
        <v>54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</row>
    <row r="5" spans="1:19" s="56" customFormat="1" ht="19.5" customHeight="1">
      <c r="A5" s="54" t="s">
        <v>55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</row>
    <row r="6" spans="1:19" ht="19.5" customHeight="1">
      <c r="A6" s="8" t="s">
        <v>56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53"/>
      <c r="Q6" s="53"/>
      <c r="R6" s="53"/>
      <c r="S6" s="53"/>
    </row>
    <row r="7" spans="1:19" ht="19.5" customHeight="1">
      <c r="A7" s="212" t="s">
        <v>203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53"/>
      <c r="Q7" s="53"/>
      <c r="R7" s="53"/>
      <c r="S7" s="53"/>
    </row>
    <row r="8" spans="1:19">
      <c r="A8" s="2" t="s">
        <v>57</v>
      </c>
      <c r="B8" s="10"/>
      <c r="C8" s="10"/>
      <c r="D8" s="10"/>
      <c r="E8" s="10"/>
      <c r="F8" s="12"/>
      <c r="G8" s="10"/>
      <c r="H8" s="10"/>
      <c r="I8" s="10"/>
      <c r="J8" s="10"/>
      <c r="K8" s="10"/>
      <c r="L8" s="57"/>
      <c r="M8" s="57"/>
      <c r="N8" s="57"/>
      <c r="O8" s="57"/>
      <c r="P8" s="53"/>
      <c r="Q8" s="53"/>
      <c r="R8" s="53"/>
      <c r="S8" s="53"/>
    </row>
    <row r="9" spans="1:19" ht="19.5" customHeight="1">
      <c r="A9" s="12" t="s">
        <v>58</v>
      </c>
      <c r="B9" s="10"/>
      <c r="C9" s="10"/>
      <c r="D9" s="10"/>
      <c r="E9" s="10"/>
      <c r="F9" s="12"/>
      <c r="G9" s="10"/>
      <c r="H9" s="10"/>
      <c r="I9" s="10"/>
      <c r="J9" s="3"/>
      <c r="K9" s="3"/>
      <c r="L9" s="3"/>
      <c r="M9" s="3"/>
      <c r="N9" s="3"/>
      <c r="O9" s="3"/>
      <c r="P9" s="53"/>
      <c r="Q9" s="53"/>
      <c r="R9" s="53"/>
      <c r="S9" s="53"/>
    </row>
    <row r="10" spans="1:19" ht="19.5" customHeight="1">
      <c r="A10" s="117" t="s">
        <v>120</v>
      </c>
      <c r="B10" s="118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P10" s="53"/>
      <c r="Q10" s="53"/>
      <c r="R10" s="53"/>
      <c r="S10" s="53"/>
    </row>
    <row r="11" spans="1:19" ht="19.5" customHeight="1">
      <c r="A11" s="121" t="s">
        <v>121</v>
      </c>
      <c r="B11" s="118"/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8"/>
      <c r="P11" s="53"/>
      <c r="Q11" s="53"/>
      <c r="R11" s="53"/>
      <c r="S11" s="53"/>
    </row>
    <row r="12" spans="1:19" ht="19.5" customHeight="1">
      <c r="B12" s="4"/>
      <c r="C12" s="4"/>
      <c r="D12" s="5"/>
      <c r="E12" s="5"/>
      <c r="F12" s="58"/>
      <c r="G12" s="5"/>
      <c r="H12" s="5"/>
      <c r="I12" s="5"/>
      <c r="J12" s="5"/>
      <c r="K12" s="5"/>
      <c r="L12" s="5"/>
      <c r="M12" s="5"/>
      <c r="N12" s="5"/>
      <c r="O12" s="5"/>
      <c r="P12" s="53"/>
      <c r="Q12" s="53"/>
      <c r="R12" s="53"/>
      <c r="S12" s="53"/>
    </row>
    <row r="13" spans="1:19" ht="19.5" customHeight="1">
      <c r="A13" s="5"/>
      <c r="B13" s="4"/>
      <c r="C13" s="4"/>
      <c r="D13" s="5"/>
      <c r="F13" s="58"/>
      <c r="G13" s="5"/>
      <c r="H13" s="5"/>
      <c r="I13" s="5"/>
      <c r="J13" s="5"/>
      <c r="K13" s="5"/>
      <c r="L13" s="5"/>
      <c r="M13" s="5"/>
      <c r="N13" s="5"/>
      <c r="O13" s="5"/>
      <c r="P13" s="15" t="s">
        <v>27</v>
      </c>
      <c r="Q13" s="15" t="s">
        <v>28</v>
      </c>
      <c r="R13" s="15" t="s">
        <v>202</v>
      </c>
      <c r="S13" s="15" t="s">
        <v>29</v>
      </c>
    </row>
    <row r="14" spans="1:19" ht="19.5" customHeight="1">
      <c r="B14" s="4"/>
      <c r="C14" s="4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26">
        <f>SUBTOTAL(9,P17:P112)</f>
        <v>148000000</v>
      </c>
      <c r="Q14" s="18">
        <f t="shared" ref="Q14:S14" si="0">SUBTOTAL(9,Q17:Q84)</f>
        <v>27000000</v>
      </c>
      <c r="R14" s="18">
        <f t="shared" si="0"/>
        <v>0</v>
      </c>
      <c r="S14" s="18">
        <f t="shared" si="0"/>
        <v>175000000</v>
      </c>
    </row>
    <row r="15" spans="1:19" ht="19.5" customHeight="1">
      <c r="A15" s="312" t="s">
        <v>18</v>
      </c>
      <c r="B15" s="313"/>
      <c r="C15" s="314"/>
      <c r="D15" s="305" t="s">
        <v>59</v>
      </c>
      <c r="E15" s="306"/>
      <c r="F15" s="306"/>
      <c r="G15" s="306"/>
      <c r="H15" s="306"/>
      <c r="I15" s="306"/>
      <c r="J15" s="307" t="s">
        <v>60</v>
      </c>
      <c r="K15" s="307"/>
      <c r="L15" s="308" t="s">
        <v>61</v>
      </c>
      <c r="M15" s="308"/>
      <c r="N15" s="308"/>
      <c r="O15" s="59" t="s">
        <v>62</v>
      </c>
      <c r="P15" s="309" t="s">
        <v>63</v>
      </c>
      <c r="Q15" s="310"/>
      <c r="R15" s="310"/>
      <c r="S15" s="311"/>
    </row>
    <row r="16" spans="1:19" s="73" customFormat="1">
      <c r="A16" s="60" t="s">
        <v>64</v>
      </c>
      <c r="B16" s="61" t="s">
        <v>33</v>
      </c>
      <c r="C16" s="115" t="s">
        <v>95</v>
      </c>
      <c r="D16" s="62" t="s">
        <v>65</v>
      </c>
      <c r="E16" s="63" t="s">
        <v>66</v>
      </c>
      <c r="F16" s="63" t="s">
        <v>67</v>
      </c>
      <c r="G16" s="62" t="s">
        <v>68</v>
      </c>
      <c r="H16" s="62" t="s">
        <v>69</v>
      </c>
      <c r="I16" s="64" t="s">
        <v>70</v>
      </c>
      <c r="J16" s="65" t="s">
        <v>71</v>
      </c>
      <c r="K16" s="66" t="s">
        <v>72</v>
      </c>
      <c r="L16" s="67" t="s">
        <v>73</v>
      </c>
      <c r="M16" s="68" t="s">
        <v>74</v>
      </c>
      <c r="N16" s="68" t="s">
        <v>75</v>
      </c>
      <c r="O16" s="69" t="s">
        <v>76</v>
      </c>
      <c r="P16" s="70" t="s">
        <v>5</v>
      </c>
      <c r="Q16" s="71" t="s">
        <v>6</v>
      </c>
      <c r="R16" s="71" t="s">
        <v>201</v>
      </c>
      <c r="S16" s="72" t="s">
        <v>77</v>
      </c>
    </row>
    <row r="17" spans="1:19" s="6" customFormat="1">
      <c r="A17" s="74">
        <v>1</v>
      </c>
      <c r="B17" s="75" t="s">
        <v>46</v>
      </c>
      <c r="C17" s="75" t="s">
        <v>122</v>
      </c>
      <c r="D17" s="47" t="s">
        <v>78</v>
      </c>
      <c r="E17" s="47">
        <v>1988</v>
      </c>
      <c r="F17" s="47" t="s">
        <v>79</v>
      </c>
      <c r="G17" s="42" t="s">
        <v>80</v>
      </c>
      <c r="H17" s="42" t="s">
        <v>108</v>
      </c>
      <c r="I17" s="42" t="s">
        <v>81</v>
      </c>
      <c r="J17" s="76">
        <v>45323</v>
      </c>
      <c r="K17" s="77">
        <v>45657</v>
      </c>
      <c r="L17" s="42" t="s">
        <v>91</v>
      </c>
      <c r="M17" s="42" t="s">
        <v>82</v>
      </c>
      <c r="N17" s="42" t="s">
        <v>83</v>
      </c>
      <c r="O17" s="42" t="s">
        <v>84</v>
      </c>
      <c r="P17" s="78">
        <v>15000000</v>
      </c>
      <c r="Q17" s="79">
        <v>5000000</v>
      </c>
      <c r="R17" s="79"/>
      <c r="S17" s="80">
        <f>표1[[#This Row],[국고보조금]]+표1[[#This Row],[자기부담금]]</f>
        <v>20000000</v>
      </c>
    </row>
    <row r="18" spans="1:19">
      <c r="A18" s="81">
        <v>2</v>
      </c>
      <c r="B18" s="82" t="s">
        <v>46</v>
      </c>
      <c r="C18" s="75" t="s">
        <v>122</v>
      </c>
      <c r="D18" s="47" t="s">
        <v>85</v>
      </c>
      <c r="E18" s="47">
        <v>1972</v>
      </c>
      <c r="F18" s="47" t="s">
        <v>86</v>
      </c>
      <c r="G18" s="42" t="s">
        <v>87</v>
      </c>
      <c r="H18" s="42" t="s">
        <v>108</v>
      </c>
      <c r="I18" s="42" t="s">
        <v>81</v>
      </c>
      <c r="J18" s="83">
        <v>45444</v>
      </c>
      <c r="K18" s="84">
        <v>45657</v>
      </c>
      <c r="L18" s="42" t="s">
        <v>91</v>
      </c>
      <c r="M18" s="42" t="s">
        <v>82</v>
      </c>
      <c r="N18" s="42" t="s">
        <v>83</v>
      </c>
      <c r="O18" s="42" t="s">
        <v>84</v>
      </c>
      <c r="P18" s="85">
        <v>15000000</v>
      </c>
      <c r="Q18" s="85">
        <v>5000000</v>
      </c>
      <c r="R18" s="85"/>
      <c r="S18" s="80">
        <f>표1[[#This Row],[국고보조금]]+표1[[#This Row],[자기부담금]]</f>
        <v>20000000</v>
      </c>
    </row>
    <row r="19" spans="1:19">
      <c r="A19" s="81">
        <v>3</v>
      </c>
      <c r="B19" s="82" t="s">
        <v>46</v>
      </c>
      <c r="C19" s="82" t="s">
        <v>255</v>
      </c>
      <c r="D19" s="47" t="s">
        <v>256</v>
      </c>
      <c r="E19" s="47">
        <v>1990</v>
      </c>
      <c r="F19" s="47" t="s">
        <v>258</v>
      </c>
      <c r="G19" s="42" t="s">
        <v>260</v>
      </c>
      <c r="H19" s="42" t="s">
        <v>108</v>
      </c>
      <c r="I19" s="42" t="s">
        <v>262</v>
      </c>
      <c r="J19" s="90">
        <v>45444</v>
      </c>
      <c r="K19" s="254">
        <v>45657</v>
      </c>
      <c r="L19" s="42" t="s">
        <v>91</v>
      </c>
      <c r="M19" s="42" t="s">
        <v>82</v>
      </c>
      <c r="N19" s="42" t="s">
        <v>83</v>
      </c>
      <c r="O19" s="42" t="s">
        <v>264</v>
      </c>
      <c r="P19" s="92">
        <v>10000000</v>
      </c>
      <c r="Q19" s="93">
        <v>5000000</v>
      </c>
      <c r="R19" s="93"/>
      <c r="S19" s="80">
        <f>표1[[#This Row],[국고보조금]]+표1[[#This Row],[자기부담금]]</f>
        <v>15000000</v>
      </c>
    </row>
    <row r="20" spans="1:19">
      <c r="A20" s="81">
        <v>4</v>
      </c>
      <c r="B20" s="82" t="s">
        <v>46</v>
      </c>
      <c r="C20" s="82" t="s">
        <v>255</v>
      </c>
      <c r="D20" s="47" t="s">
        <v>257</v>
      </c>
      <c r="E20" s="47">
        <v>1996</v>
      </c>
      <c r="F20" s="47" t="s">
        <v>259</v>
      </c>
      <c r="G20" s="42" t="s">
        <v>260</v>
      </c>
      <c r="H20" s="42" t="s">
        <v>108</v>
      </c>
      <c r="I20" s="42" t="s">
        <v>263</v>
      </c>
      <c r="J20" s="90">
        <v>45444</v>
      </c>
      <c r="K20" s="254">
        <v>45657</v>
      </c>
      <c r="L20" s="42" t="s">
        <v>91</v>
      </c>
      <c r="M20" s="42" t="s">
        <v>82</v>
      </c>
      <c r="N20" s="42" t="s">
        <v>83</v>
      </c>
      <c r="O20" s="42" t="s">
        <v>264</v>
      </c>
      <c r="P20" s="92">
        <v>10000000</v>
      </c>
      <c r="Q20" s="93">
        <v>5000000</v>
      </c>
      <c r="R20" s="93"/>
      <c r="S20" s="80">
        <f>표1[[#This Row],[국고보조금]]+표1[[#This Row],[자기부담금]]</f>
        <v>15000000</v>
      </c>
    </row>
    <row r="21" spans="1:19">
      <c r="A21" s="81">
        <v>5</v>
      </c>
      <c r="B21" s="82" t="s">
        <v>46</v>
      </c>
      <c r="C21" s="75" t="s">
        <v>116</v>
      </c>
      <c r="D21" s="86" t="s">
        <v>99</v>
      </c>
      <c r="E21" s="47">
        <v>1975</v>
      </c>
      <c r="F21" s="47" t="s">
        <v>86</v>
      </c>
      <c r="G21" s="42" t="s">
        <v>261</v>
      </c>
      <c r="H21" s="42" t="s">
        <v>2</v>
      </c>
      <c r="I21" s="42" t="s">
        <v>113</v>
      </c>
      <c r="J21" s="83"/>
      <c r="K21" s="255"/>
      <c r="L21" s="47" t="s">
        <v>88</v>
      </c>
      <c r="M21" s="47" t="s">
        <v>89</v>
      </c>
      <c r="N21" s="47" t="s">
        <v>90</v>
      </c>
      <c r="O21" s="42" t="s">
        <v>84</v>
      </c>
      <c r="P21" s="88">
        <v>8000000</v>
      </c>
      <c r="Q21" s="88">
        <v>2000000</v>
      </c>
      <c r="R21" s="88"/>
      <c r="S21" s="80">
        <f>표1[[#This Row],[국고보조금]]+표1[[#This Row],[자기부담금]]</f>
        <v>10000000</v>
      </c>
    </row>
    <row r="22" spans="1:19">
      <c r="A22" s="81">
        <v>6</v>
      </c>
      <c r="B22" s="82" t="s">
        <v>46</v>
      </c>
      <c r="C22" s="75" t="s">
        <v>116</v>
      </c>
      <c r="D22" s="87" t="s">
        <v>100</v>
      </c>
      <c r="E22" s="47">
        <v>1990</v>
      </c>
      <c r="F22" s="47" t="s">
        <v>86</v>
      </c>
      <c r="G22" s="42" t="s">
        <v>104</v>
      </c>
      <c r="H22" s="42" t="s">
        <v>109</v>
      </c>
      <c r="I22" s="42" t="s">
        <v>114</v>
      </c>
      <c r="J22" s="83"/>
      <c r="K22" s="84"/>
      <c r="L22" s="47" t="s">
        <v>88</v>
      </c>
      <c r="M22" s="47" t="s">
        <v>89</v>
      </c>
      <c r="N22" s="47" t="s">
        <v>90</v>
      </c>
      <c r="O22" s="42" t="s">
        <v>84</v>
      </c>
      <c r="P22" s="88">
        <v>8000000</v>
      </c>
      <c r="Q22" s="88">
        <v>2000000</v>
      </c>
      <c r="R22" s="88"/>
      <c r="S22" s="80">
        <f>표1[[#This Row],[국고보조금]]+표1[[#This Row],[자기부담금]]</f>
        <v>10000000</v>
      </c>
    </row>
    <row r="23" spans="1:19">
      <c r="A23" s="81">
        <v>7</v>
      </c>
      <c r="B23" s="82" t="s">
        <v>46</v>
      </c>
      <c r="C23" s="75" t="s">
        <v>116</v>
      </c>
      <c r="D23" s="47" t="s">
        <v>101</v>
      </c>
      <c r="E23" s="47">
        <v>1972</v>
      </c>
      <c r="F23" s="47" t="s">
        <v>79</v>
      </c>
      <c r="G23" s="42" t="s">
        <v>105</v>
      </c>
      <c r="H23" s="42" t="s">
        <v>110</v>
      </c>
      <c r="I23" s="42" t="s">
        <v>115</v>
      </c>
      <c r="J23" s="90"/>
      <c r="K23" s="91"/>
      <c r="L23" s="42" t="s">
        <v>91</v>
      </c>
      <c r="M23" s="42" t="s">
        <v>82</v>
      </c>
      <c r="N23" s="42" t="s">
        <v>83</v>
      </c>
      <c r="O23" s="42" t="s">
        <v>84</v>
      </c>
      <c r="P23" s="92">
        <v>4200000</v>
      </c>
      <c r="Q23" s="93">
        <v>800000</v>
      </c>
      <c r="R23" s="93"/>
      <c r="S23" s="80">
        <f>표1[[#This Row],[국고보조금]]+표1[[#This Row],[자기부담금]]</f>
        <v>5000000</v>
      </c>
    </row>
    <row r="24" spans="1:19">
      <c r="A24" s="256">
        <v>8</v>
      </c>
      <c r="B24" s="257" t="s">
        <v>42</v>
      </c>
      <c r="C24" s="75" t="s">
        <v>251</v>
      </c>
      <c r="D24" s="258" t="s">
        <v>96</v>
      </c>
      <c r="E24" s="258">
        <v>1980</v>
      </c>
      <c r="F24" s="258" t="s">
        <v>103</v>
      </c>
      <c r="G24" s="259" t="s">
        <v>106</v>
      </c>
      <c r="H24" s="259" t="s">
        <v>111</v>
      </c>
      <c r="I24" s="259" t="s">
        <v>249</v>
      </c>
      <c r="J24" s="260"/>
      <c r="K24" s="254"/>
      <c r="L24" s="259" t="s">
        <v>92</v>
      </c>
      <c r="M24" s="259" t="s">
        <v>82</v>
      </c>
      <c r="N24" s="259"/>
      <c r="O24" s="259"/>
      <c r="P24" s="261"/>
      <c r="Q24" s="262"/>
      <c r="R24" s="262"/>
      <c r="S24" s="263">
        <f>표1[[#This Row],[국고보조금]]+표1[[#This Row],[자기부담금]]</f>
        <v>0</v>
      </c>
    </row>
    <row r="25" spans="1:19">
      <c r="A25" s="256">
        <v>9</v>
      </c>
      <c r="B25" s="257" t="s">
        <v>42</v>
      </c>
      <c r="C25" s="75" t="s">
        <v>251</v>
      </c>
      <c r="D25" s="258" t="s">
        <v>97</v>
      </c>
      <c r="E25" s="258">
        <v>1982</v>
      </c>
      <c r="F25" s="258" t="s">
        <v>86</v>
      </c>
      <c r="G25" s="259" t="s">
        <v>107</v>
      </c>
      <c r="H25" s="259" t="s">
        <v>112</v>
      </c>
      <c r="I25" s="259" t="s">
        <v>250</v>
      </c>
      <c r="J25" s="260">
        <v>45413</v>
      </c>
      <c r="K25" s="254">
        <v>45473</v>
      </c>
      <c r="L25" s="259" t="s">
        <v>92</v>
      </c>
      <c r="M25" s="259" t="s">
        <v>82</v>
      </c>
      <c r="N25" s="259" t="s">
        <v>93</v>
      </c>
      <c r="O25" s="259" t="s">
        <v>98</v>
      </c>
      <c r="P25" s="261">
        <v>5000000</v>
      </c>
      <c r="Q25" s="262"/>
      <c r="R25" s="262"/>
      <c r="S25" s="263">
        <f>표1[[#This Row],[국고보조금]]+표1[[#This Row],[자기부담금]]</f>
        <v>5000000</v>
      </c>
    </row>
    <row r="26" spans="1:19">
      <c r="A26" s="81">
        <v>10</v>
      </c>
      <c r="B26" s="82" t="s">
        <v>40</v>
      </c>
      <c r="C26" s="75" t="s">
        <v>116</v>
      </c>
      <c r="D26" s="47"/>
      <c r="E26" s="47"/>
      <c r="F26" s="47"/>
      <c r="G26" s="42"/>
      <c r="H26" s="42"/>
      <c r="I26" s="42" t="s">
        <v>292</v>
      </c>
      <c r="J26" s="90"/>
      <c r="K26" s="104"/>
      <c r="L26" s="42" t="s">
        <v>92</v>
      </c>
      <c r="M26" s="42" t="s">
        <v>82</v>
      </c>
      <c r="N26" s="42"/>
      <c r="O26" s="42" t="s">
        <v>94</v>
      </c>
      <c r="P26" s="92">
        <v>800000</v>
      </c>
      <c r="Q26" s="93">
        <v>100000</v>
      </c>
      <c r="R26" s="93"/>
      <c r="S26" s="80">
        <f>표1[[#This Row],[국고보조금]]+표1[[#This Row],[자기부담금]]</f>
        <v>900000</v>
      </c>
    </row>
    <row r="27" spans="1:19">
      <c r="A27" s="81">
        <v>11</v>
      </c>
      <c r="B27" s="82" t="s">
        <v>42</v>
      </c>
      <c r="C27" s="75" t="s">
        <v>116</v>
      </c>
      <c r="D27" s="47"/>
      <c r="E27" s="47"/>
      <c r="F27" s="47"/>
      <c r="G27" s="42"/>
      <c r="H27" s="42"/>
      <c r="I27" s="42" t="s">
        <v>292</v>
      </c>
      <c r="J27" s="90"/>
      <c r="K27" s="91"/>
      <c r="L27" s="42" t="s">
        <v>92</v>
      </c>
      <c r="M27" s="42" t="s">
        <v>82</v>
      </c>
      <c r="N27" s="42"/>
      <c r="O27" s="42" t="s">
        <v>94</v>
      </c>
      <c r="P27" s="92">
        <v>800000</v>
      </c>
      <c r="Q27" s="93">
        <v>100000</v>
      </c>
      <c r="R27" s="93"/>
      <c r="S27" s="80">
        <f>표1[[#This Row],[국고보조금]]+표1[[#This Row],[자기부담금]]</f>
        <v>900000</v>
      </c>
    </row>
    <row r="28" spans="1:19">
      <c r="A28" s="81">
        <v>12</v>
      </c>
      <c r="B28" s="82" t="s">
        <v>42</v>
      </c>
      <c r="C28" s="75" t="s">
        <v>116</v>
      </c>
      <c r="D28" s="47"/>
      <c r="E28" s="47"/>
      <c r="F28" s="47"/>
      <c r="G28" s="42"/>
      <c r="H28" s="42"/>
      <c r="I28" s="42" t="s">
        <v>292</v>
      </c>
      <c r="J28" s="90"/>
      <c r="K28" s="91"/>
      <c r="L28" s="42" t="s">
        <v>92</v>
      </c>
      <c r="M28" s="42" t="s">
        <v>102</v>
      </c>
      <c r="N28" s="42"/>
      <c r="O28" s="42" t="s">
        <v>94</v>
      </c>
      <c r="P28" s="92">
        <v>800000</v>
      </c>
      <c r="Q28" s="93">
        <v>100000</v>
      </c>
      <c r="R28" s="93"/>
      <c r="S28" s="80">
        <f>표1[[#This Row],[국고보조금]]+표1[[#This Row],[자기부담금]]</f>
        <v>900000</v>
      </c>
    </row>
    <row r="29" spans="1:19">
      <c r="A29" s="81">
        <v>13</v>
      </c>
      <c r="B29" s="82" t="s">
        <v>42</v>
      </c>
      <c r="C29" s="75" t="s">
        <v>116</v>
      </c>
      <c r="D29" s="47"/>
      <c r="E29" s="47"/>
      <c r="F29" s="47"/>
      <c r="G29" s="42"/>
      <c r="H29" s="42"/>
      <c r="I29" s="42" t="s">
        <v>292</v>
      </c>
      <c r="J29" s="90"/>
      <c r="K29" s="91"/>
      <c r="L29" s="42" t="s">
        <v>92</v>
      </c>
      <c r="M29" s="42" t="s">
        <v>102</v>
      </c>
      <c r="N29" s="42"/>
      <c r="O29" s="42" t="s">
        <v>94</v>
      </c>
      <c r="P29" s="92">
        <v>800000</v>
      </c>
      <c r="Q29" s="93">
        <v>100000</v>
      </c>
      <c r="R29" s="93"/>
      <c r="S29" s="80">
        <f>표1[[#This Row],[국고보조금]]+표1[[#This Row],[자기부담금]]</f>
        <v>900000</v>
      </c>
    </row>
    <row r="30" spans="1:19">
      <c r="A30" s="81">
        <v>14</v>
      </c>
      <c r="B30" s="82" t="s">
        <v>42</v>
      </c>
      <c r="C30" s="75" t="s">
        <v>116</v>
      </c>
      <c r="D30" s="47"/>
      <c r="E30" s="47"/>
      <c r="F30" s="47"/>
      <c r="G30" s="42"/>
      <c r="H30" s="42"/>
      <c r="I30" s="42" t="s">
        <v>292</v>
      </c>
      <c r="J30" s="90"/>
      <c r="K30" s="91"/>
      <c r="L30" s="42" t="s">
        <v>92</v>
      </c>
      <c r="M30" s="42" t="s">
        <v>102</v>
      </c>
      <c r="N30" s="42"/>
      <c r="O30" s="42" t="s">
        <v>94</v>
      </c>
      <c r="P30" s="92">
        <v>800000</v>
      </c>
      <c r="Q30" s="93">
        <v>100000</v>
      </c>
      <c r="R30" s="93"/>
      <c r="S30" s="80">
        <f>표1[[#This Row],[국고보조금]]+표1[[#This Row],[자기부담금]]</f>
        <v>900000</v>
      </c>
    </row>
    <row r="31" spans="1:19">
      <c r="A31" s="81">
        <v>15</v>
      </c>
      <c r="B31" s="82" t="s">
        <v>42</v>
      </c>
      <c r="C31" s="75" t="s">
        <v>116</v>
      </c>
      <c r="D31" s="47"/>
      <c r="E31" s="47"/>
      <c r="F31" s="47"/>
      <c r="G31" s="42"/>
      <c r="H31" s="42"/>
      <c r="I31" s="42" t="s">
        <v>292</v>
      </c>
      <c r="J31" s="90"/>
      <c r="K31" s="91"/>
      <c r="L31" s="42" t="s">
        <v>92</v>
      </c>
      <c r="M31" s="42" t="s">
        <v>102</v>
      </c>
      <c r="N31" s="42"/>
      <c r="O31" s="42" t="s">
        <v>94</v>
      </c>
      <c r="P31" s="92">
        <v>800000</v>
      </c>
      <c r="Q31" s="93">
        <v>100000</v>
      </c>
      <c r="R31" s="93"/>
      <c r="S31" s="80">
        <f>표1[[#This Row],[국고보조금]]+표1[[#This Row],[자기부담금]]</f>
        <v>900000</v>
      </c>
    </row>
    <row r="32" spans="1:19">
      <c r="A32" s="81">
        <v>16</v>
      </c>
      <c r="B32" s="82" t="s">
        <v>42</v>
      </c>
      <c r="C32" s="75" t="s">
        <v>116</v>
      </c>
      <c r="D32" s="47"/>
      <c r="E32" s="47"/>
      <c r="F32" s="47"/>
      <c r="G32" s="42"/>
      <c r="H32" s="42"/>
      <c r="I32" s="42" t="s">
        <v>292</v>
      </c>
      <c r="J32" s="90"/>
      <c r="K32" s="91"/>
      <c r="L32" s="42" t="s">
        <v>92</v>
      </c>
      <c r="M32" s="42" t="s">
        <v>102</v>
      </c>
      <c r="N32" s="42"/>
      <c r="O32" s="42" t="s">
        <v>94</v>
      </c>
      <c r="P32" s="92">
        <v>1000000</v>
      </c>
      <c r="Q32" s="93">
        <v>200000</v>
      </c>
      <c r="R32" s="93"/>
      <c r="S32" s="80">
        <f>표1[[#This Row],[국고보조금]]+표1[[#This Row],[자기부담금]]</f>
        <v>1200000</v>
      </c>
    </row>
    <row r="33" spans="1:19">
      <c r="A33" s="81">
        <v>17</v>
      </c>
      <c r="B33" s="82" t="s">
        <v>42</v>
      </c>
      <c r="C33" s="75" t="s">
        <v>116</v>
      </c>
      <c r="D33" s="47"/>
      <c r="E33" s="47"/>
      <c r="F33" s="47"/>
      <c r="G33" s="42"/>
      <c r="H33" s="42"/>
      <c r="I33" s="42" t="s">
        <v>292</v>
      </c>
      <c r="J33" s="90"/>
      <c r="K33" s="91"/>
      <c r="L33" s="42" t="s">
        <v>92</v>
      </c>
      <c r="M33" s="42" t="s">
        <v>102</v>
      </c>
      <c r="N33" s="42"/>
      <c r="O33" s="42" t="s">
        <v>94</v>
      </c>
      <c r="P33" s="92">
        <v>1000000</v>
      </c>
      <c r="Q33" s="93">
        <v>200000</v>
      </c>
      <c r="R33" s="93"/>
      <c r="S33" s="80">
        <f>표1[[#This Row],[국고보조금]]+표1[[#This Row],[자기부담금]]</f>
        <v>1200000</v>
      </c>
    </row>
    <row r="34" spans="1:19">
      <c r="A34" s="81">
        <v>18</v>
      </c>
      <c r="B34" s="82" t="s">
        <v>42</v>
      </c>
      <c r="C34" s="75" t="s">
        <v>116</v>
      </c>
      <c r="D34" s="47"/>
      <c r="E34" s="47"/>
      <c r="F34" s="47"/>
      <c r="G34" s="42"/>
      <c r="H34" s="42"/>
      <c r="I34" s="42" t="s">
        <v>292</v>
      </c>
      <c r="J34" s="90"/>
      <c r="K34" s="91"/>
      <c r="L34" s="42" t="s">
        <v>92</v>
      </c>
      <c r="M34" s="42" t="s">
        <v>102</v>
      </c>
      <c r="N34" s="42"/>
      <c r="O34" s="42" t="s">
        <v>94</v>
      </c>
      <c r="P34" s="92">
        <v>1000000</v>
      </c>
      <c r="Q34" s="93">
        <v>200000</v>
      </c>
      <c r="R34" s="93"/>
      <c r="S34" s="80">
        <f>표1[[#This Row],[국고보조금]]+표1[[#This Row],[자기부담금]]</f>
        <v>1200000</v>
      </c>
    </row>
    <row r="35" spans="1:19">
      <c r="A35" s="81">
        <v>19</v>
      </c>
      <c r="B35" s="82" t="s">
        <v>42</v>
      </c>
      <c r="C35" s="75" t="s">
        <v>116</v>
      </c>
      <c r="D35" s="47"/>
      <c r="E35" s="47"/>
      <c r="F35" s="47"/>
      <c r="G35" s="42"/>
      <c r="H35" s="42"/>
      <c r="I35" s="42" t="s">
        <v>292</v>
      </c>
      <c r="J35" s="90"/>
      <c r="K35" s="91"/>
      <c r="L35" s="42" t="s">
        <v>92</v>
      </c>
      <c r="M35" s="42" t="s">
        <v>102</v>
      </c>
      <c r="N35" s="42"/>
      <c r="O35" s="42" t="s">
        <v>94</v>
      </c>
      <c r="P35" s="92">
        <v>1000000</v>
      </c>
      <c r="Q35" s="93">
        <v>200000</v>
      </c>
      <c r="R35" s="93"/>
      <c r="S35" s="80">
        <f>표1[[#This Row],[국고보조금]]+표1[[#This Row],[자기부담금]]</f>
        <v>1200000</v>
      </c>
    </row>
    <row r="36" spans="1:19">
      <c r="A36" s="81">
        <v>20</v>
      </c>
      <c r="B36" s="82" t="s">
        <v>42</v>
      </c>
      <c r="C36" s="75" t="s">
        <v>116</v>
      </c>
      <c r="D36" s="47"/>
      <c r="E36" s="47"/>
      <c r="F36" s="47"/>
      <c r="G36" s="42"/>
      <c r="H36" s="42"/>
      <c r="I36" s="42" t="s">
        <v>292</v>
      </c>
      <c r="J36" s="90"/>
      <c r="K36" s="91"/>
      <c r="L36" s="42" t="s">
        <v>92</v>
      </c>
      <c r="M36" s="42" t="s">
        <v>102</v>
      </c>
      <c r="N36" s="42"/>
      <c r="O36" s="42" t="s">
        <v>94</v>
      </c>
      <c r="P36" s="92">
        <v>1000000</v>
      </c>
      <c r="Q36" s="93">
        <v>200000</v>
      </c>
      <c r="R36" s="93"/>
      <c r="S36" s="80">
        <f>표1[[#This Row],[국고보조금]]+표1[[#This Row],[자기부담금]]</f>
        <v>1200000</v>
      </c>
    </row>
    <row r="37" spans="1:19">
      <c r="A37" s="81">
        <v>21</v>
      </c>
      <c r="B37" s="82" t="s">
        <v>42</v>
      </c>
      <c r="C37" s="75" t="s">
        <v>116</v>
      </c>
      <c r="D37" s="47"/>
      <c r="E37" s="47"/>
      <c r="F37" s="47"/>
      <c r="G37" s="42"/>
      <c r="H37" s="42"/>
      <c r="I37" s="42" t="s">
        <v>292</v>
      </c>
      <c r="J37" s="90"/>
      <c r="K37" s="91"/>
      <c r="L37" s="42" t="s">
        <v>92</v>
      </c>
      <c r="M37" s="42" t="s">
        <v>102</v>
      </c>
      <c r="N37" s="42"/>
      <c r="O37" s="42" t="s">
        <v>94</v>
      </c>
      <c r="P37" s="92">
        <v>1000000</v>
      </c>
      <c r="Q37" s="93">
        <v>200000</v>
      </c>
      <c r="R37" s="93"/>
      <c r="S37" s="80">
        <f>표1[[#This Row],[국고보조금]]+표1[[#This Row],[자기부담금]]</f>
        <v>1200000</v>
      </c>
    </row>
    <row r="38" spans="1:19">
      <c r="A38" s="81">
        <v>22</v>
      </c>
      <c r="B38" s="82" t="s">
        <v>42</v>
      </c>
      <c r="C38" s="75" t="s">
        <v>116</v>
      </c>
      <c r="D38" s="47"/>
      <c r="E38" s="47"/>
      <c r="F38" s="47"/>
      <c r="G38" s="42"/>
      <c r="H38" s="42"/>
      <c r="I38" s="42" t="s">
        <v>292</v>
      </c>
      <c r="J38" s="90"/>
      <c r="K38" s="91"/>
      <c r="L38" s="42" t="s">
        <v>92</v>
      </c>
      <c r="M38" s="42" t="s">
        <v>102</v>
      </c>
      <c r="N38" s="42"/>
      <c r="O38" s="42" t="s">
        <v>94</v>
      </c>
      <c r="P38" s="92">
        <v>1000000</v>
      </c>
      <c r="Q38" s="93">
        <v>200000</v>
      </c>
      <c r="R38" s="93"/>
      <c r="S38" s="80">
        <f>표1[[#This Row],[국고보조금]]+표1[[#This Row],[자기부담금]]</f>
        <v>1200000</v>
      </c>
    </row>
    <row r="39" spans="1:19">
      <c r="A39" s="81">
        <v>23</v>
      </c>
      <c r="B39" s="82" t="s">
        <v>42</v>
      </c>
      <c r="C39" s="75" t="s">
        <v>116</v>
      </c>
      <c r="D39" s="47"/>
      <c r="E39" s="47"/>
      <c r="F39" s="47"/>
      <c r="G39" s="42"/>
      <c r="H39" s="42"/>
      <c r="I39" s="42" t="s">
        <v>292</v>
      </c>
      <c r="J39" s="90"/>
      <c r="K39" s="91"/>
      <c r="L39" s="42" t="s">
        <v>92</v>
      </c>
      <c r="M39" s="42" t="s">
        <v>102</v>
      </c>
      <c r="N39" s="42"/>
      <c r="O39" s="42" t="s">
        <v>94</v>
      </c>
      <c r="P39" s="92">
        <v>1000000</v>
      </c>
      <c r="Q39" s="93">
        <v>200000</v>
      </c>
      <c r="R39" s="93"/>
      <c r="S39" s="80">
        <f>표1[[#This Row],[국고보조금]]+표1[[#This Row],[자기부담금]]</f>
        <v>1200000</v>
      </c>
    </row>
    <row r="40" spans="1:19">
      <c r="A40" s="81">
        <v>24</v>
      </c>
      <c r="B40" s="82" t="s">
        <v>42</v>
      </c>
      <c r="C40" s="75" t="s">
        <v>116</v>
      </c>
      <c r="D40" s="47"/>
      <c r="E40" s="47"/>
      <c r="F40" s="47"/>
      <c r="G40" s="42"/>
      <c r="H40" s="42"/>
      <c r="I40" s="42" t="s">
        <v>292</v>
      </c>
      <c r="J40" s="90"/>
      <c r="K40" s="91"/>
      <c r="L40" s="42" t="s">
        <v>281</v>
      </c>
      <c r="M40" s="42" t="s">
        <v>282</v>
      </c>
      <c r="N40" s="42"/>
      <c r="O40" s="42" t="s">
        <v>283</v>
      </c>
      <c r="P40" s="92">
        <v>2000000</v>
      </c>
      <c r="Q40" s="93">
        <v>0</v>
      </c>
      <c r="R40" s="93"/>
      <c r="S40" s="80">
        <f>표1[[#This Row],[국고보조금]]+표1[[#This Row],[자기부담금]]</f>
        <v>2000000</v>
      </c>
    </row>
    <row r="41" spans="1:19">
      <c r="A41" s="81">
        <v>25</v>
      </c>
      <c r="B41" s="82" t="s">
        <v>42</v>
      </c>
      <c r="C41" s="75" t="s">
        <v>116</v>
      </c>
      <c r="D41" s="47"/>
      <c r="E41" s="47"/>
      <c r="F41" s="47"/>
      <c r="G41" s="42"/>
      <c r="H41" s="42"/>
      <c r="I41" s="42" t="s">
        <v>292</v>
      </c>
      <c r="J41" s="90"/>
      <c r="K41" s="91"/>
      <c r="L41" s="42" t="s">
        <v>281</v>
      </c>
      <c r="M41" s="42" t="s">
        <v>282</v>
      </c>
      <c r="N41" s="42"/>
      <c r="O41" s="42" t="s">
        <v>283</v>
      </c>
      <c r="P41" s="92">
        <v>2000000</v>
      </c>
      <c r="Q41" s="93">
        <v>0</v>
      </c>
      <c r="R41" s="93"/>
      <c r="S41" s="80">
        <f>표1[[#This Row],[국고보조금]]+표1[[#This Row],[자기부담금]]</f>
        <v>2000000</v>
      </c>
    </row>
    <row r="42" spans="1:19">
      <c r="A42" s="81">
        <v>26</v>
      </c>
      <c r="B42" s="82" t="s">
        <v>42</v>
      </c>
      <c r="C42" s="75" t="s">
        <v>116</v>
      </c>
      <c r="D42" s="47"/>
      <c r="E42" s="47"/>
      <c r="F42" s="47"/>
      <c r="G42" s="42"/>
      <c r="H42" s="42"/>
      <c r="I42" s="42" t="s">
        <v>293</v>
      </c>
      <c r="J42" s="90"/>
      <c r="K42" s="91"/>
      <c r="L42" s="42" t="s">
        <v>281</v>
      </c>
      <c r="M42" s="42" t="s">
        <v>282</v>
      </c>
      <c r="N42" s="42"/>
      <c r="O42" s="42" t="s">
        <v>283</v>
      </c>
      <c r="P42" s="92">
        <v>2000000</v>
      </c>
      <c r="Q42" s="93">
        <v>0</v>
      </c>
      <c r="R42" s="93"/>
      <c r="S42" s="80">
        <f>표1[[#This Row],[국고보조금]]+표1[[#This Row],[자기부담금]]</f>
        <v>2000000</v>
      </c>
    </row>
    <row r="43" spans="1:19">
      <c r="A43" s="81">
        <v>27</v>
      </c>
      <c r="B43" s="82" t="s">
        <v>42</v>
      </c>
      <c r="C43" s="75" t="s">
        <v>116</v>
      </c>
      <c r="D43" s="47"/>
      <c r="E43" s="47"/>
      <c r="F43" s="47"/>
      <c r="G43" s="42"/>
      <c r="H43" s="42"/>
      <c r="I43" s="42" t="s">
        <v>286</v>
      </c>
      <c r="J43" s="90"/>
      <c r="K43" s="91"/>
      <c r="L43" s="42" t="s">
        <v>281</v>
      </c>
      <c r="M43" s="42" t="s">
        <v>282</v>
      </c>
      <c r="N43" s="42"/>
      <c r="O43" s="42" t="s">
        <v>283</v>
      </c>
      <c r="P43" s="92">
        <v>2000000</v>
      </c>
      <c r="Q43" s="93">
        <v>0</v>
      </c>
      <c r="R43" s="93"/>
      <c r="S43" s="80">
        <f>표1[[#This Row],[국고보조금]]+표1[[#This Row],[자기부담금]]</f>
        <v>2000000</v>
      </c>
    </row>
    <row r="44" spans="1:19">
      <c r="A44" s="81">
        <v>28</v>
      </c>
      <c r="B44" s="82" t="s">
        <v>42</v>
      </c>
      <c r="C44" s="75" t="s">
        <v>116</v>
      </c>
      <c r="D44" s="47"/>
      <c r="E44" s="47"/>
      <c r="F44" s="47"/>
      <c r="G44" s="42"/>
      <c r="H44" s="42"/>
      <c r="I44" s="42" t="s">
        <v>285</v>
      </c>
      <c r="J44" s="90"/>
      <c r="K44" s="91"/>
      <c r="L44" s="42" t="s">
        <v>281</v>
      </c>
      <c r="M44" s="42" t="s">
        <v>282</v>
      </c>
      <c r="N44" s="42"/>
      <c r="O44" s="42" t="s">
        <v>283</v>
      </c>
      <c r="P44" s="92">
        <v>2000000</v>
      </c>
      <c r="Q44" s="93">
        <v>0</v>
      </c>
      <c r="R44" s="93"/>
      <c r="S44" s="80">
        <f>표1[[#This Row],[국고보조금]]+표1[[#This Row],[자기부담금]]</f>
        <v>2000000</v>
      </c>
    </row>
    <row r="45" spans="1:19">
      <c r="A45" s="81">
        <v>29</v>
      </c>
      <c r="B45" s="82" t="s">
        <v>42</v>
      </c>
      <c r="C45" s="75" t="s">
        <v>251</v>
      </c>
      <c r="D45" s="47"/>
      <c r="E45" s="47"/>
      <c r="F45" s="47"/>
      <c r="G45" s="42"/>
      <c r="H45" s="42"/>
      <c r="I45" s="42" t="s">
        <v>287</v>
      </c>
      <c r="J45" s="90"/>
      <c r="K45" s="91"/>
      <c r="L45" s="42" t="s">
        <v>281</v>
      </c>
      <c r="M45" s="42" t="s">
        <v>282</v>
      </c>
      <c r="N45" s="42"/>
      <c r="O45" s="42" t="s">
        <v>283</v>
      </c>
      <c r="P45" s="92">
        <v>2000000</v>
      </c>
      <c r="Q45" s="93">
        <v>0</v>
      </c>
      <c r="R45" s="93"/>
      <c r="S45" s="80">
        <f>표1[[#This Row],[국고보조금]]+표1[[#This Row],[자기부담금]]</f>
        <v>2000000</v>
      </c>
    </row>
    <row r="46" spans="1:19">
      <c r="A46" s="81">
        <v>30</v>
      </c>
      <c r="B46" s="82" t="s">
        <v>42</v>
      </c>
      <c r="C46" s="75" t="s">
        <v>251</v>
      </c>
      <c r="D46" s="47"/>
      <c r="E46" s="47"/>
      <c r="F46" s="47"/>
      <c r="G46" s="42"/>
      <c r="H46" s="42"/>
      <c r="I46" s="42" t="s">
        <v>284</v>
      </c>
      <c r="J46" s="90"/>
      <c r="K46" s="91"/>
      <c r="L46" s="42" t="s">
        <v>281</v>
      </c>
      <c r="M46" s="42" t="s">
        <v>282</v>
      </c>
      <c r="N46" s="42"/>
      <c r="O46" s="42" t="s">
        <v>283</v>
      </c>
      <c r="P46" s="92">
        <v>2000000</v>
      </c>
      <c r="Q46" s="93">
        <v>0</v>
      </c>
      <c r="R46" s="93"/>
      <c r="S46" s="80">
        <f>표1[[#This Row],[국고보조금]]+표1[[#This Row],[자기부담금]]</f>
        <v>2000000</v>
      </c>
    </row>
    <row r="47" spans="1:19">
      <c r="A47" s="81">
        <v>31</v>
      </c>
      <c r="B47" s="82" t="s">
        <v>42</v>
      </c>
      <c r="C47" s="75" t="s">
        <v>251</v>
      </c>
      <c r="D47" s="47"/>
      <c r="E47" s="47"/>
      <c r="F47" s="47"/>
      <c r="G47" s="42"/>
      <c r="H47" s="42"/>
      <c r="I47" s="42" t="s">
        <v>288</v>
      </c>
      <c r="J47" s="90"/>
      <c r="K47" s="91"/>
      <c r="L47" s="42" t="s">
        <v>281</v>
      </c>
      <c r="M47" s="42" t="s">
        <v>282</v>
      </c>
      <c r="N47" s="42"/>
      <c r="O47" s="42" t="s">
        <v>283</v>
      </c>
      <c r="P47" s="92">
        <v>2000000</v>
      </c>
      <c r="Q47" s="93">
        <v>0</v>
      </c>
      <c r="R47" s="93"/>
      <c r="S47" s="80">
        <f>표1[[#This Row],[국고보조금]]+표1[[#This Row],[자기부담금]]</f>
        <v>2000000</v>
      </c>
    </row>
    <row r="48" spans="1:19">
      <c r="A48" s="81">
        <v>32</v>
      </c>
      <c r="B48" s="82" t="s">
        <v>42</v>
      </c>
      <c r="C48" s="75" t="s">
        <v>251</v>
      </c>
      <c r="D48" s="47"/>
      <c r="E48" s="47"/>
      <c r="F48" s="47"/>
      <c r="G48" s="42"/>
      <c r="H48" s="42"/>
      <c r="I48" s="42" t="s">
        <v>289</v>
      </c>
      <c r="J48" s="90"/>
      <c r="K48" s="91"/>
      <c r="L48" s="42" t="s">
        <v>281</v>
      </c>
      <c r="M48" s="42" t="s">
        <v>282</v>
      </c>
      <c r="N48" s="42"/>
      <c r="O48" s="42" t="s">
        <v>283</v>
      </c>
      <c r="P48" s="92">
        <v>2000000</v>
      </c>
      <c r="Q48" s="93">
        <v>0</v>
      </c>
      <c r="R48" s="93"/>
      <c r="S48" s="80">
        <f>표1[[#This Row],[국고보조금]]+표1[[#This Row],[자기부담금]]</f>
        <v>2000000</v>
      </c>
    </row>
    <row r="49" spans="1:19">
      <c r="A49" s="81">
        <v>33</v>
      </c>
      <c r="B49" s="82" t="s">
        <v>42</v>
      </c>
      <c r="C49" s="75" t="s">
        <v>251</v>
      </c>
      <c r="D49" s="47"/>
      <c r="E49" s="47"/>
      <c r="F49" s="47"/>
      <c r="G49" s="42"/>
      <c r="H49" s="42"/>
      <c r="I49" s="42" t="s">
        <v>290</v>
      </c>
      <c r="J49" s="90"/>
      <c r="K49" s="91"/>
      <c r="L49" s="42" t="s">
        <v>281</v>
      </c>
      <c r="M49" s="42" t="s">
        <v>282</v>
      </c>
      <c r="N49" s="42"/>
      <c r="O49" s="42" t="s">
        <v>283</v>
      </c>
      <c r="P49" s="92">
        <v>2000000</v>
      </c>
      <c r="Q49" s="93">
        <v>0</v>
      </c>
      <c r="R49" s="93"/>
      <c r="S49" s="80">
        <f>표1[[#This Row],[국고보조금]]+표1[[#This Row],[자기부담금]]</f>
        <v>2000000</v>
      </c>
    </row>
    <row r="50" spans="1:19">
      <c r="A50" s="81">
        <v>34</v>
      </c>
      <c r="B50" s="82" t="s">
        <v>42</v>
      </c>
      <c r="C50" s="75" t="s">
        <v>251</v>
      </c>
      <c r="D50" s="47"/>
      <c r="E50" s="47"/>
      <c r="F50" s="47"/>
      <c r="G50" s="42"/>
      <c r="H50" s="42"/>
      <c r="I50" s="42" t="s">
        <v>291</v>
      </c>
      <c r="J50" s="90"/>
      <c r="K50" s="91"/>
      <c r="L50" s="42" t="s">
        <v>281</v>
      </c>
      <c r="M50" s="42" t="s">
        <v>282</v>
      </c>
      <c r="N50" s="42"/>
      <c r="O50" s="42" t="s">
        <v>283</v>
      </c>
      <c r="P50" s="92">
        <v>2000000</v>
      </c>
      <c r="Q50" s="93">
        <v>0</v>
      </c>
      <c r="R50" s="93"/>
      <c r="S50" s="80">
        <f>표1[[#This Row],[국고보조금]]+표1[[#This Row],[자기부담금]]</f>
        <v>2000000</v>
      </c>
    </row>
    <row r="51" spans="1:19">
      <c r="A51" s="81">
        <v>35</v>
      </c>
      <c r="B51" s="82" t="s">
        <v>42</v>
      </c>
      <c r="C51" s="75" t="s">
        <v>251</v>
      </c>
      <c r="D51" s="47"/>
      <c r="E51" s="47"/>
      <c r="F51" s="47"/>
      <c r="G51" s="42"/>
      <c r="H51" s="42"/>
      <c r="I51" s="42" t="s">
        <v>291</v>
      </c>
      <c r="J51" s="90"/>
      <c r="K51" s="91"/>
      <c r="L51" s="42" t="s">
        <v>281</v>
      </c>
      <c r="M51" s="42" t="s">
        <v>282</v>
      </c>
      <c r="N51" s="42"/>
      <c r="O51" s="42" t="s">
        <v>283</v>
      </c>
      <c r="P51" s="92">
        <v>2000000</v>
      </c>
      <c r="Q51" s="93">
        <v>0</v>
      </c>
      <c r="R51" s="93"/>
      <c r="S51" s="80">
        <f>표1[[#This Row],[국고보조금]]+표1[[#This Row],[자기부담금]]</f>
        <v>2000000</v>
      </c>
    </row>
    <row r="52" spans="1:19">
      <c r="A52" s="81">
        <v>36</v>
      </c>
      <c r="B52" s="82" t="s">
        <v>42</v>
      </c>
      <c r="C52" s="75" t="s">
        <v>251</v>
      </c>
      <c r="D52" s="47"/>
      <c r="E52" s="47"/>
      <c r="F52" s="47"/>
      <c r="G52" s="42"/>
      <c r="H52" s="42"/>
      <c r="I52" s="42" t="s">
        <v>291</v>
      </c>
      <c r="J52" s="90"/>
      <c r="K52" s="104"/>
      <c r="L52" s="42" t="s">
        <v>281</v>
      </c>
      <c r="M52" s="42" t="s">
        <v>282</v>
      </c>
      <c r="N52" s="42"/>
      <c r="O52" s="42" t="s">
        <v>283</v>
      </c>
      <c r="P52" s="92">
        <v>2000000</v>
      </c>
      <c r="Q52" s="93">
        <v>0</v>
      </c>
      <c r="R52" s="93"/>
      <c r="S52" s="80">
        <f>표1[[#This Row],[국고보조금]]+표1[[#This Row],[자기부담금]]</f>
        <v>2000000</v>
      </c>
    </row>
    <row r="53" spans="1:19">
      <c r="A53" s="81">
        <v>37</v>
      </c>
      <c r="B53" s="82" t="s">
        <v>42</v>
      </c>
      <c r="C53" s="75" t="s">
        <v>251</v>
      </c>
      <c r="D53" s="47"/>
      <c r="E53" s="47"/>
      <c r="F53" s="47"/>
      <c r="G53" s="42"/>
      <c r="H53" s="42"/>
      <c r="I53" s="42" t="s">
        <v>291</v>
      </c>
      <c r="J53" s="90"/>
      <c r="K53" s="104"/>
      <c r="L53" s="42" t="s">
        <v>281</v>
      </c>
      <c r="M53" s="42" t="s">
        <v>282</v>
      </c>
      <c r="N53" s="42"/>
      <c r="O53" s="42" t="s">
        <v>283</v>
      </c>
      <c r="P53" s="92">
        <v>2000000</v>
      </c>
      <c r="Q53" s="93">
        <v>0</v>
      </c>
      <c r="R53" s="93"/>
      <c r="S53" s="80">
        <f>표1[[#This Row],[국고보조금]]+표1[[#This Row],[자기부담금]]</f>
        <v>2000000</v>
      </c>
    </row>
    <row r="54" spans="1:19">
      <c r="A54" s="81">
        <v>38</v>
      </c>
      <c r="B54" s="82" t="s">
        <v>42</v>
      </c>
      <c r="C54" s="75" t="s">
        <v>251</v>
      </c>
      <c r="D54" s="47"/>
      <c r="E54" s="47"/>
      <c r="F54" s="47"/>
      <c r="G54" s="42"/>
      <c r="H54" s="42"/>
      <c r="I54" s="42" t="s">
        <v>291</v>
      </c>
      <c r="J54" s="90"/>
      <c r="K54" s="104"/>
      <c r="L54" s="42" t="s">
        <v>281</v>
      </c>
      <c r="M54" s="42" t="s">
        <v>282</v>
      </c>
      <c r="N54" s="42"/>
      <c r="O54" s="42" t="s">
        <v>283</v>
      </c>
      <c r="P54" s="92">
        <v>2000000</v>
      </c>
      <c r="Q54" s="93">
        <v>0</v>
      </c>
      <c r="R54" s="93"/>
      <c r="S54" s="80">
        <f>표1[[#This Row],[국고보조금]]+표1[[#This Row],[자기부담금]]</f>
        <v>2000000</v>
      </c>
    </row>
    <row r="55" spans="1:19">
      <c r="A55" s="81">
        <v>39</v>
      </c>
      <c r="B55" s="82" t="s">
        <v>42</v>
      </c>
      <c r="C55" s="75" t="s">
        <v>251</v>
      </c>
      <c r="D55" s="47"/>
      <c r="E55" s="47"/>
      <c r="F55" s="47"/>
      <c r="G55" s="42"/>
      <c r="H55" s="42"/>
      <c r="I55" s="42" t="s">
        <v>294</v>
      </c>
      <c r="J55" s="90"/>
      <c r="K55" s="104"/>
      <c r="L55" s="42" t="s">
        <v>281</v>
      </c>
      <c r="M55" s="42" t="s">
        <v>282</v>
      </c>
      <c r="N55" s="42"/>
      <c r="O55" s="42" t="s">
        <v>283</v>
      </c>
      <c r="P55" s="92">
        <v>2000000</v>
      </c>
      <c r="Q55" s="93">
        <v>0</v>
      </c>
      <c r="R55" s="93"/>
      <c r="S55" s="80">
        <f>표1[[#This Row],[국고보조금]]+표1[[#This Row],[자기부담금]]</f>
        <v>2000000</v>
      </c>
    </row>
    <row r="56" spans="1:19">
      <c r="A56" s="81">
        <v>40</v>
      </c>
      <c r="B56" s="82" t="s">
        <v>42</v>
      </c>
      <c r="C56" s="75" t="s">
        <v>251</v>
      </c>
      <c r="D56" s="47"/>
      <c r="E56" s="47"/>
      <c r="F56" s="47"/>
      <c r="G56" s="42"/>
      <c r="H56" s="42"/>
      <c r="I56" s="42" t="s">
        <v>295</v>
      </c>
      <c r="J56" s="90"/>
      <c r="K56" s="104"/>
      <c r="L56" s="42" t="s">
        <v>281</v>
      </c>
      <c r="M56" s="42" t="s">
        <v>282</v>
      </c>
      <c r="N56" s="42"/>
      <c r="O56" s="42" t="s">
        <v>283</v>
      </c>
      <c r="P56" s="92">
        <v>2000000</v>
      </c>
      <c r="Q56" s="93">
        <v>0</v>
      </c>
      <c r="R56" s="93"/>
      <c r="S56" s="80">
        <f>표1[[#This Row],[국고보조금]]+표1[[#This Row],[자기부담금]]</f>
        <v>2000000</v>
      </c>
    </row>
    <row r="57" spans="1:19">
      <c r="A57" s="81">
        <v>41</v>
      </c>
      <c r="B57" s="82" t="s">
        <v>42</v>
      </c>
      <c r="C57" s="75" t="s">
        <v>251</v>
      </c>
      <c r="D57" s="47"/>
      <c r="E57" s="47"/>
      <c r="F57" s="47"/>
      <c r="G57" s="42"/>
      <c r="H57" s="42"/>
      <c r="I57" s="42" t="s">
        <v>296</v>
      </c>
      <c r="J57" s="90"/>
      <c r="K57" s="104"/>
      <c r="L57" s="42" t="s">
        <v>281</v>
      </c>
      <c r="M57" s="42" t="s">
        <v>282</v>
      </c>
      <c r="N57" s="42"/>
      <c r="O57" s="42" t="s">
        <v>283</v>
      </c>
      <c r="P57" s="92">
        <v>2000000</v>
      </c>
      <c r="Q57" s="93">
        <v>0</v>
      </c>
      <c r="R57" s="93"/>
      <c r="S57" s="80">
        <f>표1[[#This Row],[국고보조금]]+표1[[#This Row],[자기부담금]]</f>
        <v>2000000</v>
      </c>
    </row>
    <row r="58" spans="1:19">
      <c r="A58" s="81">
        <v>42</v>
      </c>
      <c r="B58" s="82" t="s">
        <v>42</v>
      </c>
      <c r="C58" s="75" t="s">
        <v>251</v>
      </c>
      <c r="D58" s="47"/>
      <c r="E58" s="47"/>
      <c r="F58" s="47"/>
      <c r="G58" s="42"/>
      <c r="H58" s="42"/>
      <c r="I58" s="42" t="s">
        <v>296</v>
      </c>
      <c r="J58" s="90"/>
      <c r="K58" s="104"/>
      <c r="L58" s="42" t="s">
        <v>281</v>
      </c>
      <c r="M58" s="42" t="s">
        <v>282</v>
      </c>
      <c r="N58" s="42"/>
      <c r="O58" s="42" t="s">
        <v>283</v>
      </c>
      <c r="P58" s="92">
        <v>2000000</v>
      </c>
      <c r="Q58" s="93">
        <v>0</v>
      </c>
      <c r="R58" s="93"/>
      <c r="S58" s="80">
        <f>표1[[#This Row],[국고보조금]]+표1[[#This Row],[자기부담금]]</f>
        <v>2000000</v>
      </c>
    </row>
    <row r="59" spans="1:19">
      <c r="A59" s="81">
        <v>43</v>
      </c>
      <c r="B59" s="82" t="s">
        <v>42</v>
      </c>
      <c r="C59" s="75" t="s">
        <v>251</v>
      </c>
      <c r="D59" s="47"/>
      <c r="E59" s="47"/>
      <c r="F59" s="47"/>
      <c r="G59" s="42"/>
      <c r="H59" s="42"/>
      <c r="I59" s="42" t="s">
        <v>296</v>
      </c>
      <c r="J59" s="90"/>
      <c r="K59" s="104"/>
      <c r="L59" s="42" t="s">
        <v>281</v>
      </c>
      <c r="M59" s="42" t="s">
        <v>282</v>
      </c>
      <c r="N59" s="42"/>
      <c r="O59" s="42" t="s">
        <v>283</v>
      </c>
      <c r="P59" s="92">
        <v>2000000</v>
      </c>
      <c r="Q59" s="93">
        <v>0</v>
      </c>
      <c r="R59" s="93"/>
      <c r="S59" s="80">
        <f>표1[[#This Row],[국고보조금]]+표1[[#This Row],[자기부담금]]</f>
        <v>2000000</v>
      </c>
    </row>
    <row r="60" spans="1:19">
      <c r="A60" s="81">
        <v>44</v>
      </c>
      <c r="B60" s="82" t="s">
        <v>42</v>
      </c>
      <c r="C60" s="75" t="s">
        <v>251</v>
      </c>
      <c r="D60" s="47"/>
      <c r="E60" s="47"/>
      <c r="F60" s="47"/>
      <c r="G60" s="42"/>
      <c r="H60" s="42"/>
      <c r="I60" s="42" t="s">
        <v>296</v>
      </c>
      <c r="J60" s="90"/>
      <c r="K60" s="104"/>
      <c r="L60" s="42" t="s">
        <v>281</v>
      </c>
      <c r="M60" s="42" t="s">
        <v>282</v>
      </c>
      <c r="N60" s="42"/>
      <c r="O60" s="42" t="s">
        <v>283</v>
      </c>
      <c r="P60" s="92">
        <v>2000000</v>
      </c>
      <c r="Q60" s="93">
        <v>0</v>
      </c>
      <c r="R60" s="93"/>
      <c r="S60" s="80">
        <f>표1[[#This Row],[국고보조금]]+표1[[#This Row],[자기부담금]]</f>
        <v>2000000</v>
      </c>
    </row>
    <row r="61" spans="1:19">
      <c r="A61" s="81">
        <v>45</v>
      </c>
      <c r="B61" s="82" t="s">
        <v>42</v>
      </c>
      <c r="C61" s="75" t="s">
        <v>251</v>
      </c>
      <c r="D61" s="47"/>
      <c r="E61" s="47"/>
      <c r="F61" s="47"/>
      <c r="G61" s="42"/>
      <c r="H61" s="42"/>
      <c r="I61" s="42" t="s">
        <v>296</v>
      </c>
      <c r="J61" s="90"/>
      <c r="K61" s="104"/>
      <c r="L61" s="42" t="s">
        <v>281</v>
      </c>
      <c r="M61" s="42" t="s">
        <v>282</v>
      </c>
      <c r="N61" s="42"/>
      <c r="O61" s="42" t="s">
        <v>283</v>
      </c>
      <c r="P61" s="92">
        <v>2000000</v>
      </c>
      <c r="Q61" s="93">
        <v>0</v>
      </c>
      <c r="R61" s="93"/>
      <c r="S61" s="80">
        <f>표1[[#This Row],[국고보조금]]+표1[[#This Row],[자기부담금]]</f>
        <v>2000000</v>
      </c>
    </row>
    <row r="62" spans="1:19">
      <c r="A62" s="81">
        <v>46</v>
      </c>
      <c r="B62" s="82" t="s">
        <v>42</v>
      </c>
      <c r="C62" s="75" t="s">
        <v>251</v>
      </c>
      <c r="D62" s="47"/>
      <c r="E62" s="47"/>
      <c r="F62" s="47"/>
      <c r="G62" s="42"/>
      <c r="H62" s="42"/>
      <c r="I62" s="42" t="s">
        <v>296</v>
      </c>
      <c r="J62" s="90"/>
      <c r="K62" s="104"/>
      <c r="L62" s="42" t="s">
        <v>281</v>
      </c>
      <c r="M62" s="42" t="s">
        <v>282</v>
      </c>
      <c r="N62" s="42"/>
      <c r="O62" s="42" t="s">
        <v>283</v>
      </c>
      <c r="P62" s="92">
        <v>2000000</v>
      </c>
      <c r="Q62" s="93">
        <v>0</v>
      </c>
      <c r="R62" s="93"/>
      <c r="S62" s="80">
        <f>표1[[#This Row],[국고보조금]]+표1[[#This Row],[자기부담금]]</f>
        <v>2000000</v>
      </c>
    </row>
    <row r="63" spans="1:19">
      <c r="A63" s="81">
        <v>47</v>
      </c>
      <c r="B63" s="82" t="s">
        <v>42</v>
      </c>
      <c r="C63" s="75" t="s">
        <v>251</v>
      </c>
      <c r="D63" s="47"/>
      <c r="E63" s="47"/>
      <c r="F63" s="47"/>
      <c r="G63" s="42"/>
      <c r="H63" s="42"/>
      <c r="I63" s="42" t="s">
        <v>296</v>
      </c>
      <c r="J63" s="90"/>
      <c r="K63" s="104"/>
      <c r="L63" s="42" t="s">
        <v>281</v>
      </c>
      <c r="M63" s="42" t="s">
        <v>282</v>
      </c>
      <c r="N63" s="42"/>
      <c r="O63" s="42" t="s">
        <v>283</v>
      </c>
      <c r="P63" s="92">
        <v>2000000</v>
      </c>
      <c r="Q63" s="93">
        <v>0</v>
      </c>
      <c r="R63" s="93"/>
      <c r="S63" s="80">
        <f>표1[[#This Row],[국고보조금]]+표1[[#This Row],[자기부담금]]</f>
        <v>2000000</v>
      </c>
    </row>
    <row r="64" spans="1:19">
      <c r="A64" s="81">
        <v>48</v>
      </c>
      <c r="B64" s="82" t="s">
        <v>42</v>
      </c>
      <c r="C64" s="75" t="s">
        <v>251</v>
      </c>
      <c r="D64" s="47"/>
      <c r="E64" s="47"/>
      <c r="F64" s="47"/>
      <c r="G64" s="42"/>
      <c r="H64" s="42"/>
      <c r="I64" s="42" t="s">
        <v>296</v>
      </c>
      <c r="J64" s="90"/>
      <c r="K64" s="104"/>
      <c r="L64" s="42" t="s">
        <v>281</v>
      </c>
      <c r="M64" s="42" t="s">
        <v>282</v>
      </c>
      <c r="N64" s="42"/>
      <c r="O64" s="42" t="s">
        <v>283</v>
      </c>
      <c r="P64" s="92">
        <v>2000000</v>
      </c>
      <c r="Q64" s="93">
        <v>0</v>
      </c>
      <c r="R64" s="93"/>
      <c r="S64" s="80">
        <f>표1[[#This Row],[국고보조금]]+표1[[#This Row],[자기부담금]]</f>
        <v>2000000</v>
      </c>
    </row>
    <row r="65" spans="1:19">
      <c r="A65" s="81">
        <v>49</v>
      </c>
      <c r="B65" s="82" t="s">
        <v>42</v>
      </c>
      <c r="C65" s="75" t="s">
        <v>251</v>
      </c>
      <c r="D65" s="47"/>
      <c r="E65" s="47"/>
      <c r="F65" s="47"/>
      <c r="G65" s="42"/>
      <c r="H65" s="42"/>
      <c r="I65" s="42" t="s">
        <v>296</v>
      </c>
      <c r="J65" s="90"/>
      <c r="K65" s="104"/>
      <c r="L65" s="42" t="s">
        <v>281</v>
      </c>
      <c r="M65" s="42" t="s">
        <v>282</v>
      </c>
      <c r="N65" s="42"/>
      <c r="O65" s="42" t="s">
        <v>283</v>
      </c>
      <c r="P65" s="92">
        <v>2000000</v>
      </c>
      <c r="Q65" s="93">
        <v>0</v>
      </c>
      <c r="R65" s="93"/>
      <c r="S65" s="80">
        <f>표1[[#This Row],[국고보조금]]+표1[[#This Row],[자기부담금]]</f>
        <v>2000000</v>
      </c>
    </row>
    <row r="66" spans="1:19">
      <c r="A66" s="81">
        <v>50</v>
      </c>
      <c r="B66" s="82" t="s">
        <v>42</v>
      </c>
      <c r="C66" s="75" t="s">
        <v>251</v>
      </c>
      <c r="D66" s="47"/>
      <c r="E66" s="47"/>
      <c r="F66" s="47"/>
      <c r="G66" s="42"/>
      <c r="H66" s="42"/>
      <c r="I66" s="42" t="s">
        <v>296</v>
      </c>
      <c r="J66" s="90"/>
      <c r="K66" s="104"/>
      <c r="L66" s="42" t="s">
        <v>281</v>
      </c>
      <c r="M66" s="42" t="s">
        <v>282</v>
      </c>
      <c r="N66" s="42"/>
      <c r="O66" s="42" t="s">
        <v>283</v>
      </c>
      <c r="P66" s="92">
        <v>2000000</v>
      </c>
      <c r="Q66" s="93">
        <v>0</v>
      </c>
      <c r="R66" s="93"/>
      <c r="S66" s="80">
        <f>표1[[#This Row],[국고보조금]]+표1[[#This Row],[자기부담금]]</f>
        <v>2000000</v>
      </c>
    </row>
    <row r="67" spans="1:19">
      <c r="A67" s="81">
        <v>51</v>
      </c>
      <c r="B67" s="82" t="s">
        <v>42</v>
      </c>
      <c r="C67" s="75" t="s">
        <v>251</v>
      </c>
      <c r="D67" s="47"/>
      <c r="E67" s="47"/>
      <c r="F67" s="47"/>
      <c r="G67" s="42"/>
      <c r="H67" s="42"/>
      <c r="I67" s="42" t="s">
        <v>296</v>
      </c>
      <c r="J67" s="90"/>
      <c r="K67" s="104"/>
      <c r="L67" s="42" t="s">
        <v>281</v>
      </c>
      <c r="M67" s="42" t="s">
        <v>282</v>
      </c>
      <c r="N67" s="42"/>
      <c r="O67" s="42" t="s">
        <v>283</v>
      </c>
      <c r="P67" s="92">
        <v>2000000</v>
      </c>
      <c r="Q67" s="93">
        <v>0</v>
      </c>
      <c r="R67" s="93"/>
      <c r="S67" s="80">
        <f>표1[[#This Row],[국고보조금]]+표1[[#This Row],[자기부담금]]</f>
        <v>2000000</v>
      </c>
    </row>
    <row r="68" spans="1:19">
      <c r="A68" s="81">
        <v>52</v>
      </c>
      <c r="B68" s="82" t="s">
        <v>42</v>
      </c>
      <c r="C68" s="75" t="s">
        <v>251</v>
      </c>
      <c r="D68" s="47"/>
      <c r="E68" s="47"/>
      <c r="F68" s="47"/>
      <c r="G68" s="42"/>
      <c r="H68" s="42"/>
      <c r="I68" s="42" t="s">
        <v>296</v>
      </c>
      <c r="J68" s="90"/>
      <c r="K68" s="104"/>
      <c r="L68" s="42" t="s">
        <v>281</v>
      </c>
      <c r="M68" s="42" t="s">
        <v>282</v>
      </c>
      <c r="N68" s="42"/>
      <c r="O68" s="42" t="s">
        <v>283</v>
      </c>
      <c r="P68" s="92">
        <v>2000000</v>
      </c>
      <c r="Q68" s="93">
        <v>0</v>
      </c>
      <c r="R68" s="93"/>
      <c r="S68" s="80">
        <f>표1[[#This Row],[국고보조금]]+표1[[#This Row],[자기부담금]]</f>
        <v>2000000</v>
      </c>
    </row>
    <row r="69" spans="1:19">
      <c r="A69" s="81">
        <v>53</v>
      </c>
      <c r="B69" s="82" t="s">
        <v>42</v>
      </c>
      <c r="C69" s="75" t="s">
        <v>251</v>
      </c>
      <c r="D69" s="47"/>
      <c r="E69" s="47"/>
      <c r="F69" s="47"/>
      <c r="G69" s="42"/>
      <c r="H69" s="42"/>
      <c r="I69" s="42" t="s">
        <v>296</v>
      </c>
      <c r="J69" s="90"/>
      <c r="K69" s="104"/>
      <c r="L69" s="42" t="s">
        <v>281</v>
      </c>
      <c r="M69" s="42" t="s">
        <v>282</v>
      </c>
      <c r="N69" s="42"/>
      <c r="O69" s="42" t="s">
        <v>283</v>
      </c>
      <c r="P69" s="92">
        <v>2000000</v>
      </c>
      <c r="Q69" s="93">
        <v>0</v>
      </c>
      <c r="R69" s="93"/>
      <c r="S69" s="80">
        <f>표1[[#This Row],[국고보조금]]+표1[[#This Row],[자기부담금]]</f>
        <v>2000000</v>
      </c>
    </row>
    <row r="70" spans="1:19">
      <c r="A70" s="81"/>
      <c r="B70" s="82"/>
      <c r="C70" s="82"/>
      <c r="D70" s="47"/>
      <c r="E70" s="47"/>
      <c r="F70" s="47"/>
      <c r="G70" s="42"/>
      <c r="H70" s="42"/>
      <c r="I70" s="42"/>
      <c r="J70" s="90"/>
      <c r="K70" s="104"/>
      <c r="L70" s="42"/>
      <c r="M70" s="42"/>
      <c r="N70" s="42"/>
      <c r="O70" s="42"/>
      <c r="P70" s="92"/>
      <c r="Q70" s="93"/>
      <c r="R70" s="93"/>
      <c r="S70" s="80">
        <f>표1[[#This Row],[국고보조금]]+표1[[#This Row],[자기부담금]]</f>
        <v>0</v>
      </c>
    </row>
    <row r="71" spans="1:19">
      <c r="A71" s="81"/>
      <c r="B71" s="82"/>
      <c r="C71" s="82"/>
      <c r="D71" s="47"/>
      <c r="E71" s="47"/>
      <c r="F71" s="47"/>
      <c r="G71" s="42"/>
      <c r="H71" s="42"/>
      <c r="I71" s="42"/>
      <c r="J71" s="90"/>
      <c r="K71" s="104"/>
      <c r="L71" s="42"/>
      <c r="M71" s="42"/>
      <c r="N71" s="42"/>
      <c r="O71" s="42"/>
      <c r="P71" s="92"/>
      <c r="Q71" s="93"/>
      <c r="R71" s="93"/>
      <c r="S71" s="80">
        <f>표1[[#This Row],[국고보조금]]+표1[[#This Row],[자기부담금]]</f>
        <v>0</v>
      </c>
    </row>
    <row r="72" spans="1:19">
      <c r="A72" s="81"/>
      <c r="B72" s="82"/>
      <c r="C72" s="82"/>
      <c r="D72" s="47"/>
      <c r="E72" s="47"/>
      <c r="F72" s="47"/>
      <c r="G72" s="42"/>
      <c r="H72" s="42"/>
      <c r="I72" s="42"/>
      <c r="J72" s="90"/>
      <c r="K72" s="91"/>
      <c r="L72" s="42"/>
      <c r="M72" s="42"/>
      <c r="N72" s="42"/>
      <c r="O72" s="42"/>
      <c r="P72" s="92"/>
      <c r="Q72" s="93"/>
      <c r="R72" s="93"/>
      <c r="S72" s="80">
        <f>표1[[#This Row],[국고보조금]]+표1[[#This Row],[자기부담금]]</f>
        <v>0</v>
      </c>
    </row>
    <row r="73" spans="1:19">
      <c r="A73" s="81"/>
      <c r="B73" s="82"/>
      <c r="C73" s="82"/>
      <c r="D73" s="47"/>
      <c r="E73" s="47"/>
      <c r="F73" s="47"/>
      <c r="G73" s="42"/>
      <c r="H73" s="42"/>
      <c r="I73" s="42"/>
      <c r="J73" s="90"/>
      <c r="K73" s="91"/>
      <c r="L73" s="42"/>
      <c r="M73" s="42"/>
      <c r="N73" s="42"/>
      <c r="O73" s="42"/>
      <c r="P73" s="92"/>
      <c r="Q73" s="93"/>
      <c r="R73" s="93"/>
      <c r="S73" s="80">
        <f>표1[[#This Row],[국고보조금]]+표1[[#This Row],[자기부담금]]</f>
        <v>0</v>
      </c>
    </row>
    <row r="74" spans="1:19">
      <c r="A74" s="81"/>
      <c r="B74" s="82"/>
      <c r="C74" s="82"/>
      <c r="D74" s="47"/>
      <c r="E74" s="47"/>
      <c r="F74" s="47"/>
      <c r="G74" s="42"/>
      <c r="H74" s="42"/>
      <c r="I74" s="42"/>
      <c r="J74" s="90"/>
      <c r="K74" s="91"/>
      <c r="L74" s="42"/>
      <c r="M74" s="42"/>
      <c r="N74" s="42"/>
      <c r="O74" s="42"/>
      <c r="P74" s="92"/>
      <c r="Q74" s="93"/>
      <c r="R74" s="93"/>
      <c r="S74" s="80">
        <f>표1[[#This Row],[국고보조금]]+표1[[#This Row],[자기부담금]]</f>
        <v>0</v>
      </c>
    </row>
    <row r="75" spans="1:19">
      <c r="A75" s="81"/>
      <c r="B75" s="82"/>
      <c r="C75" s="82"/>
      <c r="D75" s="47"/>
      <c r="E75" s="47"/>
      <c r="F75" s="47"/>
      <c r="G75" s="42"/>
      <c r="H75" s="42"/>
      <c r="I75" s="42"/>
      <c r="J75" s="90"/>
      <c r="K75" s="91"/>
      <c r="L75" s="42"/>
      <c r="M75" s="42"/>
      <c r="N75" s="42"/>
      <c r="O75" s="42"/>
      <c r="P75" s="92"/>
      <c r="Q75" s="93"/>
      <c r="R75" s="93"/>
      <c r="S75" s="80">
        <f>표1[[#This Row],[국고보조금]]+표1[[#This Row],[자기부담금]]</f>
        <v>0</v>
      </c>
    </row>
    <row r="76" spans="1:19">
      <c r="A76" s="81"/>
      <c r="B76" s="82"/>
      <c r="C76" s="82"/>
      <c r="D76" s="47"/>
      <c r="E76" s="47"/>
      <c r="F76" s="47"/>
      <c r="G76" s="42"/>
      <c r="H76" s="42"/>
      <c r="I76" s="42"/>
      <c r="J76" s="90"/>
      <c r="K76" s="91"/>
      <c r="L76" s="42"/>
      <c r="M76" s="42"/>
      <c r="N76" s="42"/>
      <c r="O76" s="42"/>
      <c r="P76" s="92"/>
      <c r="Q76" s="93"/>
      <c r="R76" s="93"/>
      <c r="S76" s="80">
        <f>표1[[#This Row],[국고보조금]]+표1[[#This Row],[자기부담금]]</f>
        <v>0</v>
      </c>
    </row>
    <row r="77" spans="1:19">
      <c r="A77" s="81"/>
      <c r="B77" s="82"/>
      <c r="C77" s="116"/>
      <c r="D77" s="87"/>
      <c r="E77" s="87"/>
      <c r="F77" s="87"/>
      <c r="G77" s="89"/>
      <c r="H77" s="89"/>
      <c r="I77" s="89"/>
      <c r="J77" s="83"/>
      <c r="K77" s="84"/>
      <c r="L77" s="42"/>
      <c r="M77" s="42"/>
      <c r="N77" s="42"/>
      <c r="O77" s="42"/>
      <c r="P77" s="92"/>
      <c r="Q77" s="93"/>
      <c r="R77" s="88"/>
      <c r="S77" s="80">
        <f>표1[[#This Row],[국고보조금]]+표1[[#This Row],[자기부담금]]</f>
        <v>0</v>
      </c>
    </row>
    <row r="78" spans="1:19">
      <c r="A78" s="81"/>
      <c r="B78" s="82"/>
      <c r="C78" s="116"/>
      <c r="D78" s="87"/>
      <c r="E78" s="87"/>
      <c r="F78" s="87"/>
      <c r="G78" s="89"/>
      <c r="H78" s="89"/>
      <c r="I78" s="89"/>
      <c r="J78" s="83"/>
      <c r="K78" s="84"/>
      <c r="L78" s="42"/>
      <c r="M78" s="42"/>
      <c r="N78" s="42"/>
      <c r="O78" s="42"/>
      <c r="P78" s="92"/>
      <c r="Q78" s="93"/>
      <c r="R78" s="88"/>
      <c r="S78" s="80">
        <f>표1[[#This Row],[국고보조금]]+표1[[#This Row],[자기부담금]]</f>
        <v>0</v>
      </c>
    </row>
    <row r="79" spans="1:19">
      <c r="A79" s="81"/>
      <c r="B79" s="82"/>
      <c r="C79" s="116"/>
      <c r="D79" s="87"/>
      <c r="E79" s="87"/>
      <c r="F79" s="87"/>
      <c r="G79" s="89"/>
      <c r="H79" s="89"/>
      <c r="I79" s="89"/>
      <c r="J79" s="83"/>
      <c r="K79" s="84"/>
      <c r="L79" s="42"/>
      <c r="M79" s="42"/>
      <c r="N79" s="42"/>
      <c r="O79" s="42"/>
      <c r="P79" s="92"/>
      <c r="Q79" s="93"/>
      <c r="R79" s="88"/>
      <c r="S79" s="80">
        <f>표1[[#This Row],[국고보조금]]+표1[[#This Row],[자기부담금]]</f>
        <v>0</v>
      </c>
    </row>
    <row r="80" spans="1:19">
      <c r="A80" s="81"/>
      <c r="B80" s="82"/>
      <c r="C80" s="116"/>
      <c r="D80" s="87"/>
      <c r="E80" s="87"/>
      <c r="F80" s="87"/>
      <c r="G80" s="89"/>
      <c r="H80" s="89"/>
      <c r="I80" s="89"/>
      <c r="J80" s="83"/>
      <c r="K80" s="84"/>
      <c r="L80" s="42"/>
      <c r="M80" s="42"/>
      <c r="N80" s="42"/>
      <c r="O80" s="42"/>
      <c r="P80" s="92"/>
      <c r="Q80" s="93"/>
      <c r="R80" s="88"/>
      <c r="S80" s="80">
        <f>표1[[#This Row],[국고보조금]]+표1[[#This Row],[자기부담금]]</f>
        <v>0</v>
      </c>
    </row>
    <row r="81" spans="1:19">
      <c r="A81" s="81"/>
      <c r="B81" s="82"/>
      <c r="C81" s="116"/>
      <c r="D81" s="87"/>
      <c r="E81" s="87"/>
      <c r="F81" s="87"/>
      <c r="G81" s="89"/>
      <c r="H81" s="89"/>
      <c r="I81" s="89"/>
      <c r="J81" s="83"/>
      <c r="K81" s="84"/>
      <c r="L81" s="42"/>
      <c r="M81" s="42"/>
      <c r="N81" s="42"/>
      <c r="O81" s="42"/>
      <c r="P81" s="92"/>
      <c r="Q81" s="93"/>
      <c r="R81" s="88"/>
      <c r="S81" s="80">
        <f>표1[[#This Row],[국고보조금]]+표1[[#This Row],[자기부담금]]</f>
        <v>0</v>
      </c>
    </row>
    <row r="82" spans="1:19">
      <c r="A82" s="81"/>
      <c r="B82" s="82"/>
      <c r="C82" s="82"/>
      <c r="D82" s="94"/>
      <c r="E82" s="94"/>
      <c r="F82" s="94"/>
      <c r="G82" s="94"/>
      <c r="H82" s="94"/>
      <c r="I82" s="94"/>
      <c r="J82" s="90"/>
      <c r="K82" s="91"/>
      <c r="L82" s="42"/>
      <c r="M82" s="42"/>
      <c r="N82" s="42"/>
      <c r="O82" s="42"/>
      <c r="P82" s="92"/>
      <c r="Q82" s="93"/>
      <c r="R82" s="96"/>
      <c r="S82" s="80">
        <f>표1[[#This Row],[국고보조금]]+표1[[#This Row],[자기부담금]]</f>
        <v>0</v>
      </c>
    </row>
    <row r="83" spans="1:19">
      <c r="A83" s="81"/>
      <c r="B83" s="82"/>
      <c r="C83" s="82"/>
      <c r="D83" s="94"/>
      <c r="E83" s="94"/>
      <c r="F83" s="94"/>
      <c r="G83" s="94"/>
      <c r="H83" s="94"/>
      <c r="I83" s="94"/>
      <c r="J83" s="90"/>
      <c r="K83" s="91"/>
      <c r="L83" s="42"/>
      <c r="M83" s="42"/>
      <c r="N83" s="42"/>
      <c r="O83" s="42"/>
      <c r="P83" s="92"/>
      <c r="Q83" s="93"/>
      <c r="R83" s="96"/>
      <c r="S83" s="80">
        <f>표1[[#This Row],[국고보조금]]+표1[[#This Row],[자기부담금]]</f>
        <v>0</v>
      </c>
    </row>
    <row r="84" spans="1:19">
      <c r="A84" s="81"/>
      <c r="B84" s="97"/>
      <c r="C84" s="97"/>
      <c r="D84" s="98"/>
      <c r="E84" s="98"/>
      <c r="F84" s="98"/>
      <c r="G84" s="98"/>
      <c r="H84" s="98"/>
      <c r="I84" s="98"/>
      <c r="J84" s="99"/>
      <c r="K84" s="100"/>
      <c r="L84" s="101"/>
      <c r="M84" s="101"/>
      <c r="N84" s="101"/>
      <c r="O84" s="101"/>
      <c r="P84" s="102"/>
      <c r="Q84" s="103"/>
      <c r="R84" s="103"/>
      <c r="S84" s="80">
        <f>표1[[#This Row],[국고보조금]]+표1[[#This Row],[자기부담금]]</f>
        <v>0</v>
      </c>
    </row>
    <row r="85" spans="1:19">
      <c r="A85" s="81"/>
      <c r="B85" s="82"/>
      <c r="C85" s="82"/>
      <c r="D85" s="94"/>
      <c r="E85" s="94"/>
      <c r="F85" s="94"/>
      <c r="G85" s="94"/>
      <c r="H85" s="94"/>
      <c r="I85" s="94"/>
      <c r="J85" s="90"/>
      <c r="K85" s="104"/>
      <c r="L85" s="42"/>
      <c r="M85" s="42"/>
      <c r="N85" s="42"/>
      <c r="O85" s="42"/>
      <c r="P85" s="95"/>
      <c r="Q85" s="96"/>
      <c r="R85" s="96"/>
      <c r="S85" s="80">
        <f>표1[[#This Row],[국고보조금]]+표1[[#This Row],[자기부담금]]</f>
        <v>0</v>
      </c>
    </row>
    <row r="86" spans="1:19">
      <c r="A86" s="81"/>
      <c r="B86" s="82"/>
      <c r="C86" s="82"/>
      <c r="D86" s="94"/>
      <c r="E86" s="94"/>
      <c r="F86" s="94"/>
      <c r="G86" s="94"/>
      <c r="H86" s="94"/>
      <c r="I86" s="94"/>
      <c r="J86" s="90"/>
      <c r="K86" s="104"/>
      <c r="L86" s="42"/>
      <c r="M86" s="42"/>
      <c r="N86" s="42"/>
      <c r="O86" s="42"/>
      <c r="P86" s="95"/>
      <c r="Q86" s="96"/>
      <c r="R86" s="96"/>
      <c r="S86" s="80">
        <f>표1[[#This Row],[국고보조금]]+표1[[#This Row],[자기부담금]]</f>
        <v>0</v>
      </c>
    </row>
    <row r="87" spans="1:19">
      <c r="A87" s="81"/>
      <c r="B87" s="82"/>
      <c r="C87" s="82"/>
      <c r="D87" s="94"/>
      <c r="E87" s="94"/>
      <c r="F87" s="94"/>
      <c r="G87" s="94"/>
      <c r="H87" s="94"/>
      <c r="I87" s="94"/>
      <c r="J87" s="90"/>
      <c r="K87" s="104"/>
      <c r="L87" s="42"/>
      <c r="M87" s="42"/>
      <c r="N87" s="42"/>
      <c r="O87" s="42"/>
      <c r="P87" s="95"/>
      <c r="Q87" s="96"/>
      <c r="R87" s="96"/>
      <c r="S87" s="80">
        <f>표1[[#This Row],[국고보조금]]+표1[[#This Row],[자기부담금]]</f>
        <v>0</v>
      </c>
    </row>
    <row r="88" spans="1:19">
      <c r="A88" s="81"/>
      <c r="B88" s="82"/>
      <c r="C88" s="82"/>
      <c r="D88" s="94"/>
      <c r="E88" s="94"/>
      <c r="F88" s="94"/>
      <c r="G88" s="94"/>
      <c r="H88" s="94"/>
      <c r="I88" s="94"/>
      <c r="J88" s="90"/>
      <c r="K88" s="104"/>
      <c r="L88" s="42"/>
      <c r="M88" s="42"/>
      <c r="N88" s="42"/>
      <c r="O88" s="42"/>
      <c r="P88" s="95"/>
      <c r="Q88" s="96"/>
      <c r="R88" s="96"/>
      <c r="S88" s="80">
        <f>표1[[#This Row],[국고보조금]]+표1[[#This Row],[자기부담금]]</f>
        <v>0</v>
      </c>
    </row>
    <row r="89" spans="1:19">
      <c r="A89" s="81"/>
      <c r="B89" s="82"/>
      <c r="C89" s="82"/>
      <c r="D89" s="94"/>
      <c r="E89" s="94"/>
      <c r="F89" s="94"/>
      <c r="G89" s="94"/>
      <c r="H89" s="94"/>
      <c r="I89" s="94"/>
      <c r="J89" s="90"/>
      <c r="K89" s="104"/>
      <c r="L89" s="42"/>
      <c r="M89" s="42"/>
      <c r="N89" s="42"/>
      <c r="O89" s="42"/>
      <c r="P89" s="95"/>
      <c r="Q89" s="96"/>
      <c r="R89" s="96"/>
      <c r="S89" s="80">
        <f>표1[[#This Row],[국고보조금]]+표1[[#This Row],[자기부담금]]</f>
        <v>0</v>
      </c>
    </row>
    <row r="90" spans="1:19">
      <c r="A90" s="81"/>
      <c r="B90" s="82"/>
      <c r="C90" s="82"/>
      <c r="D90" s="94"/>
      <c r="E90" s="94"/>
      <c r="F90" s="94"/>
      <c r="G90" s="94"/>
      <c r="H90" s="94"/>
      <c r="I90" s="94"/>
      <c r="J90" s="90"/>
      <c r="K90" s="104"/>
      <c r="L90" s="42"/>
      <c r="M90" s="42"/>
      <c r="N90" s="42"/>
      <c r="O90" s="42"/>
      <c r="P90" s="95"/>
      <c r="Q90" s="96"/>
      <c r="R90" s="96"/>
      <c r="S90" s="80">
        <f>표1[[#This Row],[국고보조금]]+표1[[#This Row],[자기부담금]]</f>
        <v>0</v>
      </c>
    </row>
    <row r="91" spans="1:19">
      <c r="A91" s="81"/>
      <c r="B91" s="82"/>
      <c r="C91" s="82"/>
      <c r="D91" s="94"/>
      <c r="E91" s="94"/>
      <c r="F91" s="94"/>
      <c r="G91" s="94"/>
      <c r="H91" s="94"/>
      <c r="I91" s="94"/>
      <c r="J91" s="90"/>
      <c r="K91" s="104"/>
      <c r="L91" s="42"/>
      <c r="M91" s="42"/>
      <c r="N91" s="42"/>
      <c r="O91" s="42"/>
      <c r="P91" s="95"/>
      <c r="Q91" s="96"/>
      <c r="R91" s="96"/>
      <c r="S91" s="80">
        <f>표1[[#This Row],[국고보조금]]+표1[[#This Row],[자기부담금]]</f>
        <v>0</v>
      </c>
    </row>
    <row r="92" spans="1:19">
      <c r="A92" s="81"/>
      <c r="B92" s="82"/>
      <c r="C92" s="82"/>
      <c r="D92" s="94"/>
      <c r="E92" s="94"/>
      <c r="F92" s="94"/>
      <c r="G92" s="94"/>
      <c r="H92" s="94"/>
      <c r="I92" s="94"/>
      <c r="J92" s="90"/>
      <c r="K92" s="104"/>
      <c r="L92" s="42"/>
      <c r="M92" s="42"/>
      <c r="N92" s="42"/>
      <c r="O92" s="42"/>
      <c r="P92" s="95"/>
      <c r="Q92" s="96"/>
      <c r="R92" s="96"/>
      <c r="S92" s="80">
        <f>표1[[#This Row],[국고보조금]]+표1[[#This Row],[자기부담금]]</f>
        <v>0</v>
      </c>
    </row>
    <row r="93" spans="1:19">
      <c r="A93" s="81"/>
      <c r="B93" s="82"/>
      <c r="C93" s="82"/>
      <c r="D93" s="94"/>
      <c r="E93" s="94"/>
      <c r="F93" s="94"/>
      <c r="G93" s="94"/>
      <c r="H93" s="94"/>
      <c r="I93" s="94"/>
      <c r="J93" s="90"/>
      <c r="K93" s="104"/>
      <c r="L93" s="42"/>
      <c r="M93" s="42"/>
      <c r="N93" s="42"/>
      <c r="O93" s="42"/>
      <c r="P93" s="95"/>
      <c r="Q93" s="96"/>
      <c r="R93" s="96"/>
      <c r="S93" s="80">
        <f>표1[[#This Row],[국고보조금]]+표1[[#This Row],[자기부담금]]</f>
        <v>0</v>
      </c>
    </row>
    <row r="94" spans="1:19">
      <c r="A94" s="81"/>
      <c r="B94" s="82"/>
      <c r="C94" s="82"/>
      <c r="D94" s="94"/>
      <c r="E94" s="94"/>
      <c r="F94" s="94"/>
      <c r="G94" s="94"/>
      <c r="H94" s="94"/>
      <c r="I94" s="94"/>
      <c r="J94" s="90"/>
      <c r="K94" s="104"/>
      <c r="L94" s="42"/>
      <c r="M94" s="42"/>
      <c r="N94" s="42"/>
      <c r="O94" s="42"/>
      <c r="P94" s="95"/>
      <c r="Q94" s="96"/>
      <c r="R94" s="96"/>
      <c r="S94" s="80">
        <f>표1[[#This Row],[국고보조금]]+표1[[#This Row],[자기부담금]]</f>
        <v>0</v>
      </c>
    </row>
    <row r="95" spans="1:19">
      <c r="A95" s="81"/>
      <c r="B95" s="82"/>
      <c r="C95" s="82"/>
      <c r="D95" s="94"/>
      <c r="E95" s="94"/>
      <c r="F95" s="94"/>
      <c r="G95" s="94"/>
      <c r="H95" s="94"/>
      <c r="I95" s="94"/>
      <c r="J95" s="90"/>
      <c r="K95" s="104"/>
      <c r="L95" s="42"/>
      <c r="M95" s="42"/>
      <c r="N95" s="42"/>
      <c r="O95" s="42"/>
      <c r="P95" s="95"/>
      <c r="Q95" s="96"/>
      <c r="R95" s="96"/>
      <c r="S95" s="80">
        <f>표1[[#This Row],[국고보조금]]+표1[[#This Row],[자기부담금]]</f>
        <v>0</v>
      </c>
    </row>
    <row r="96" spans="1:19">
      <c r="A96" s="81"/>
      <c r="B96" s="82"/>
      <c r="C96" s="82"/>
      <c r="D96" s="94"/>
      <c r="E96" s="94"/>
      <c r="F96" s="94"/>
      <c r="G96" s="94"/>
      <c r="H96" s="94"/>
      <c r="I96" s="94"/>
      <c r="J96" s="90"/>
      <c r="K96" s="104"/>
      <c r="L96" s="42"/>
      <c r="M96" s="42"/>
      <c r="N96" s="42"/>
      <c r="O96" s="42"/>
      <c r="P96" s="95"/>
      <c r="Q96" s="96"/>
      <c r="R96" s="96"/>
      <c r="S96" s="80">
        <f>표1[[#This Row],[국고보조금]]+표1[[#This Row],[자기부담금]]</f>
        <v>0</v>
      </c>
    </row>
    <row r="97" spans="1:19">
      <c r="A97" s="81"/>
      <c r="B97" s="82"/>
      <c r="C97" s="82"/>
      <c r="D97" s="94"/>
      <c r="E97" s="94"/>
      <c r="F97" s="94"/>
      <c r="G97" s="94"/>
      <c r="H97" s="94"/>
      <c r="I97" s="94"/>
      <c r="J97" s="90"/>
      <c r="K97" s="104"/>
      <c r="L97" s="42"/>
      <c r="M97" s="42"/>
      <c r="N97" s="42"/>
      <c r="O97" s="42"/>
      <c r="P97" s="95"/>
      <c r="Q97" s="96"/>
      <c r="R97" s="96"/>
      <c r="S97" s="80">
        <f>표1[[#This Row],[국고보조금]]+표1[[#This Row],[자기부담금]]</f>
        <v>0</v>
      </c>
    </row>
    <row r="98" spans="1:19">
      <c r="A98" s="81"/>
      <c r="B98" s="82"/>
      <c r="C98" s="82"/>
      <c r="D98" s="94"/>
      <c r="E98" s="94"/>
      <c r="F98" s="94"/>
      <c r="G98" s="94"/>
      <c r="H98" s="94"/>
      <c r="I98" s="94"/>
      <c r="J98" s="90"/>
      <c r="K98" s="104"/>
      <c r="L98" s="42"/>
      <c r="M98" s="42"/>
      <c r="N98" s="42"/>
      <c r="O98" s="42"/>
      <c r="P98" s="95"/>
      <c r="Q98" s="96"/>
      <c r="R98" s="96"/>
      <c r="S98" s="80">
        <f>표1[[#This Row],[국고보조금]]+표1[[#This Row],[자기부담금]]</f>
        <v>0</v>
      </c>
    </row>
    <row r="99" spans="1:19">
      <c r="A99" s="81"/>
      <c r="B99" s="82"/>
      <c r="C99" s="82"/>
      <c r="D99" s="94"/>
      <c r="E99" s="94"/>
      <c r="F99" s="94"/>
      <c r="G99" s="94"/>
      <c r="H99" s="94"/>
      <c r="I99" s="94"/>
      <c r="J99" s="90"/>
      <c r="K99" s="104"/>
      <c r="L99" s="42"/>
      <c r="M99" s="42"/>
      <c r="N99" s="42"/>
      <c r="O99" s="42"/>
      <c r="P99" s="95"/>
      <c r="Q99" s="96"/>
      <c r="R99" s="96"/>
      <c r="S99" s="80">
        <f>표1[[#This Row],[국고보조금]]+표1[[#This Row],[자기부담금]]</f>
        <v>0</v>
      </c>
    </row>
    <row r="100" spans="1:19">
      <c r="A100" s="81"/>
      <c r="B100" s="82"/>
      <c r="C100" s="82"/>
      <c r="D100" s="94"/>
      <c r="E100" s="94"/>
      <c r="F100" s="94"/>
      <c r="G100" s="94"/>
      <c r="H100" s="94"/>
      <c r="I100" s="94"/>
      <c r="J100" s="90"/>
      <c r="K100" s="104"/>
      <c r="L100" s="42"/>
      <c r="M100" s="42"/>
      <c r="N100" s="42"/>
      <c r="O100" s="42"/>
      <c r="P100" s="95"/>
      <c r="Q100" s="96"/>
      <c r="R100" s="96"/>
      <c r="S100" s="80">
        <f>표1[[#This Row],[국고보조금]]+표1[[#This Row],[자기부담금]]</f>
        <v>0</v>
      </c>
    </row>
    <row r="101" spans="1:19">
      <c r="A101" s="81"/>
      <c r="B101" s="82"/>
      <c r="C101" s="82"/>
      <c r="D101" s="94"/>
      <c r="E101" s="94"/>
      <c r="F101" s="94"/>
      <c r="G101" s="94"/>
      <c r="H101" s="94"/>
      <c r="I101" s="94"/>
      <c r="J101" s="90"/>
      <c r="K101" s="104"/>
      <c r="L101" s="42"/>
      <c r="M101" s="42"/>
      <c r="N101" s="42"/>
      <c r="O101" s="42"/>
      <c r="P101" s="95"/>
      <c r="Q101" s="96"/>
      <c r="R101" s="96"/>
      <c r="S101" s="80">
        <f>표1[[#This Row],[국고보조금]]+표1[[#This Row],[자기부담금]]</f>
        <v>0</v>
      </c>
    </row>
    <row r="102" spans="1:19">
      <c r="A102" s="81"/>
      <c r="B102" s="82"/>
      <c r="C102" s="82"/>
      <c r="D102" s="94"/>
      <c r="E102" s="94"/>
      <c r="F102" s="94"/>
      <c r="G102" s="94"/>
      <c r="H102" s="94"/>
      <c r="I102" s="94"/>
      <c r="J102" s="90"/>
      <c r="K102" s="104"/>
      <c r="L102" s="42"/>
      <c r="M102" s="42"/>
      <c r="N102" s="42"/>
      <c r="O102" s="42"/>
      <c r="P102" s="95"/>
      <c r="Q102" s="96"/>
      <c r="R102" s="96"/>
      <c r="S102" s="80">
        <f>표1[[#This Row],[국고보조금]]+표1[[#This Row],[자기부담금]]</f>
        <v>0</v>
      </c>
    </row>
    <row r="103" spans="1:19">
      <c r="A103" s="81"/>
      <c r="B103" s="82"/>
      <c r="C103" s="82"/>
      <c r="D103" s="94"/>
      <c r="E103" s="94"/>
      <c r="F103" s="94"/>
      <c r="G103" s="94"/>
      <c r="H103" s="94"/>
      <c r="I103" s="94"/>
      <c r="J103" s="90"/>
      <c r="K103" s="104"/>
      <c r="L103" s="42"/>
      <c r="M103" s="42"/>
      <c r="N103" s="42"/>
      <c r="O103" s="42"/>
      <c r="P103" s="95"/>
      <c r="Q103" s="96"/>
      <c r="R103" s="96"/>
      <c r="S103" s="80">
        <f>표1[[#This Row],[국고보조금]]+표1[[#This Row],[자기부담금]]</f>
        <v>0</v>
      </c>
    </row>
    <row r="104" spans="1:19">
      <c r="A104" s="81"/>
      <c r="B104" s="82"/>
      <c r="C104" s="82"/>
      <c r="D104" s="94"/>
      <c r="E104" s="94"/>
      <c r="F104" s="94"/>
      <c r="G104" s="94"/>
      <c r="H104" s="94"/>
      <c r="I104" s="94"/>
      <c r="J104" s="90"/>
      <c r="K104" s="104"/>
      <c r="L104" s="42"/>
      <c r="M104" s="42"/>
      <c r="N104" s="42"/>
      <c r="O104" s="42"/>
      <c r="P104" s="95"/>
      <c r="Q104" s="96"/>
      <c r="R104" s="96"/>
      <c r="S104" s="80">
        <f>표1[[#This Row],[국고보조금]]+표1[[#This Row],[자기부담금]]</f>
        <v>0</v>
      </c>
    </row>
    <row r="105" spans="1:19">
      <c r="A105" s="81"/>
      <c r="B105" s="82"/>
      <c r="C105" s="82"/>
      <c r="D105" s="94"/>
      <c r="E105" s="94"/>
      <c r="F105" s="94"/>
      <c r="G105" s="94"/>
      <c r="H105" s="94"/>
      <c r="I105" s="94"/>
      <c r="J105" s="90"/>
      <c r="K105" s="104"/>
      <c r="L105" s="42"/>
      <c r="M105" s="42"/>
      <c r="N105" s="42"/>
      <c r="O105" s="42"/>
      <c r="P105" s="95"/>
      <c r="Q105" s="96"/>
      <c r="R105" s="96"/>
      <c r="S105" s="80">
        <f>표1[[#This Row],[국고보조금]]+표1[[#This Row],[자기부담금]]</f>
        <v>0</v>
      </c>
    </row>
    <row r="106" spans="1:19">
      <c r="A106" s="81"/>
      <c r="B106" s="82"/>
      <c r="C106" s="82"/>
      <c r="D106" s="94"/>
      <c r="E106" s="94"/>
      <c r="F106" s="94"/>
      <c r="G106" s="94"/>
      <c r="H106" s="94"/>
      <c r="I106" s="94"/>
      <c r="J106" s="90"/>
      <c r="K106" s="104"/>
      <c r="L106" s="42"/>
      <c r="M106" s="42"/>
      <c r="N106" s="42"/>
      <c r="O106" s="42"/>
      <c r="P106" s="95"/>
      <c r="Q106" s="96"/>
      <c r="R106" s="96"/>
      <c r="S106" s="80">
        <f>표1[[#This Row],[국고보조금]]+표1[[#This Row],[자기부담금]]</f>
        <v>0</v>
      </c>
    </row>
    <row r="107" spans="1:19">
      <c r="A107" s="81"/>
      <c r="B107" s="82"/>
      <c r="C107" s="82"/>
      <c r="D107" s="94"/>
      <c r="E107" s="94"/>
      <c r="F107" s="94"/>
      <c r="G107" s="94"/>
      <c r="H107" s="94"/>
      <c r="I107" s="94"/>
      <c r="J107" s="90"/>
      <c r="K107" s="104"/>
      <c r="L107" s="42"/>
      <c r="M107" s="42"/>
      <c r="N107" s="42"/>
      <c r="O107" s="42"/>
      <c r="P107" s="95"/>
      <c r="Q107" s="96"/>
      <c r="R107" s="96"/>
      <c r="S107" s="80">
        <f>표1[[#This Row],[국고보조금]]+표1[[#This Row],[자기부담금]]</f>
        <v>0</v>
      </c>
    </row>
    <row r="108" spans="1:19">
      <c r="A108" s="81"/>
      <c r="B108" s="82"/>
      <c r="C108" s="82"/>
      <c r="D108" s="94"/>
      <c r="E108" s="94"/>
      <c r="F108" s="94"/>
      <c r="G108" s="94"/>
      <c r="H108" s="94"/>
      <c r="I108" s="94"/>
      <c r="J108" s="90"/>
      <c r="K108" s="104"/>
      <c r="L108" s="42"/>
      <c r="M108" s="42"/>
      <c r="N108" s="42"/>
      <c r="O108" s="42"/>
      <c r="P108" s="95"/>
      <c r="Q108" s="96"/>
      <c r="R108" s="96"/>
      <c r="S108" s="80">
        <f>표1[[#This Row],[국고보조금]]+표1[[#This Row],[자기부담금]]</f>
        <v>0</v>
      </c>
    </row>
    <row r="109" spans="1:19">
      <c r="A109" s="81"/>
      <c r="B109" s="82"/>
      <c r="C109" s="82"/>
      <c r="D109" s="94"/>
      <c r="E109" s="94"/>
      <c r="F109" s="94"/>
      <c r="G109" s="94"/>
      <c r="H109" s="94"/>
      <c r="I109" s="94"/>
      <c r="J109" s="90"/>
      <c r="K109" s="104"/>
      <c r="L109" s="42"/>
      <c r="M109" s="42"/>
      <c r="N109" s="42"/>
      <c r="O109" s="42"/>
      <c r="P109" s="95"/>
      <c r="Q109" s="96"/>
      <c r="R109" s="96"/>
      <c r="S109" s="80">
        <f>표1[[#This Row],[국고보조금]]+표1[[#This Row],[자기부담금]]</f>
        <v>0</v>
      </c>
    </row>
    <row r="110" spans="1:19">
      <c r="A110" s="81"/>
      <c r="B110" s="82"/>
      <c r="C110" s="82"/>
      <c r="D110" s="94"/>
      <c r="E110" s="94"/>
      <c r="F110" s="94"/>
      <c r="G110" s="94"/>
      <c r="H110" s="94"/>
      <c r="I110" s="94"/>
      <c r="J110" s="90"/>
      <c r="K110" s="104"/>
      <c r="L110" s="42"/>
      <c r="M110" s="42"/>
      <c r="N110" s="42"/>
      <c r="O110" s="42"/>
      <c r="P110" s="95"/>
      <c r="Q110" s="96"/>
      <c r="R110" s="96"/>
      <c r="S110" s="80">
        <f>표1[[#This Row],[국고보조금]]+표1[[#This Row],[자기부담금]]</f>
        <v>0</v>
      </c>
    </row>
    <row r="111" spans="1:19">
      <c r="A111" s="81"/>
      <c r="B111" s="82"/>
      <c r="C111" s="82"/>
      <c r="D111" s="94"/>
      <c r="E111" s="94"/>
      <c r="F111" s="94"/>
      <c r="G111" s="94"/>
      <c r="H111" s="94"/>
      <c r="I111" s="94"/>
      <c r="J111" s="90"/>
      <c r="K111" s="104"/>
      <c r="L111" s="42"/>
      <c r="M111" s="42"/>
      <c r="N111" s="42"/>
      <c r="O111" s="42"/>
      <c r="P111" s="95"/>
      <c r="Q111" s="96"/>
      <c r="R111" s="96"/>
      <c r="S111" s="80">
        <f>표1[[#This Row],[국고보조금]]+표1[[#This Row],[자기부담금]]</f>
        <v>0</v>
      </c>
    </row>
    <row r="112" spans="1:19">
      <c r="A112" s="81"/>
      <c r="B112" s="97"/>
      <c r="C112" s="97"/>
      <c r="D112" s="98"/>
      <c r="E112" s="98"/>
      <c r="F112" s="98"/>
      <c r="G112" s="98"/>
      <c r="H112" s="98"/>
      <c r="I112" s="98"/>
      <c r="J112" s="99"/>
      <c r="K112" s="125"/>
      <c r="L112" s="101"/>
      <c r="M112" s="101"/>
      <c r="N112" s="101"/>
      <c r="O112" s="101"/>
      <c r="P112" s="102"/>
      <c r="Q112" s="103"/>
      <c r="R112" s="103"/>
      <c r="S112" s="80">
        <f>표1[[#This Row],[국고보조금]]+표1[[#This Row],[자기부담금]]</f>
        <v>0</v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A1:N1"/>
    <mergeCell ref="D15:I15"/>
    <mergeCell ref="J15:K15"/>
    <mergeCell ref="L15:N15"/>
    <mergeCell ref="P15:S15"/>
    <mergeCell ref="A15:C15"/>
  </mergeCells>
  <phoneticPr fontId="4" type="noConversion"/>
  <dataValidations count="6">
    <dataValidation type="list" allowBlank="1" showInputMessage="1" showErrorMessage="1" sqref="O17:O112">
      <formula1>"일반예술인, 단기예술인, 해당없음"</formula1>
    </dataValidation>
    <dataValidation type="whole" allowBlank="1" showInputMessage="1" showErrorMessage="1" prompt="숫자만 입력하세요._x000a_" sqref="P17:R112">
      <formula1>0</formula1>
      <formula2>2E+38</formula2>
    </dataValidation>
    <dataValidation type="list" allowBlank="1" showInputMessage="1" showErrorMessage="1" sqref="M17:M112">
      <formula1>"분할지급, 일괄지급"</formula1>
    </dataValidation>
    <dataValidation type="list" allowBlank="1" showInputMessage="1" showErrorMessage="1" sqref="L17:L112">
      <formula1>"상용임금, 기타직보수, 일용임금, 사례비"</formula1>
    </dataValidation>
    <dataValidation type="list" allowBlank="1" showErrorMessage="1" promptTitle="작성안내" prompt="우측 삼각형(▼)을 눌러 각 내역에 맞게 직접경비 또는 경상경비를 선택하세요." sqref="B17:B112">
      <formula1>"직접경비, 경상경비"</formula1>
    </dataValidation>
    <dataValidation allowBlank="1" showErrorMessage="1" promptTitle="작성안내" prompt="각 목록에 맞는 단가와 개월수를 숫자로 입력하세요." sqref="S17:S112 K17:K81"/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8"/>
  <sheetViews>
    <sheetView showGridLines="0" zoomScale="85" zoomScaleNormal="85" zoomScaleSheetLayoutView="85" workbookViewId="0">
      <selection activeCell="E17" sqref="E17"/>
    </sheetView>
  </sheetViews>
  <sheetFormatPr defaultColWidth="8.69921875" defaultRowHeight="17.399999999999999"/>
  <cols>
    <col min="1" max="1" width="21.8984375" style="226" bestFit="1" customWidth="1"/>
    <col min="2" max="2" width="54.5" style="225" customWidth="1"/>
    <col min="3" max="3" width="47.69921875" style="224" customWidth="1"/>
    <col min="4" max="4" width="48.5" style="224" customWidth="1"/>
    <col min="5" max="16384" width="8.69921875" style="224"/>
  </cols>
  <sheetData>
    <row r="1" spans="1:4" ht="21">
      <c r="A1" s="323" t="s">
        <v>236</v>
      </c>
      <c r="B1" s="324"/>
      <c r="C1" s="324"/>
      <c r="D1" s="325"/>
    </row>
    <row r="2" spans="1:4" ht="16.5" customHeight="1">
      <c r="A2" s="320"/>
      <c r="B2" s="321"/>
      <c r="C2" s="321"/>
      <c r="D2" s="322"/>
    </row>
    <row r="3" spans="1:4">
      <c r="A3" s="320"/>
      <c r="B3" s="321"/>
      <c r="C3" s="321"/>
      <c r="D3" s="322"/>
    </row>
    <row r="4" spans="1:4">
      <c r="A4" s="320"/>
      <c r="B4" s="321"/>
      <c r="C4" s="321"/>
      <c r="D4" s="322"/>
    </row>
    <row r="5" spans="1:4" ht="21">
      <c r="A5" s="187"/>
    </row>
    <row r="6" spans="1:4" ht="19.2">
      <c r="A6" s="231" t="s">
        <v>235</v>
      </c>
      <c r="B6" s="232" t="s">
        <v>234</v>
      </c>
      <c r="C6" s="231" t="s">
        <v>233</v>
      </c>
      <c r="D6" s="231" t="s">
        <v>239</v>
      </c>
    </row>
    <row r="7" spans="1:4" ht="34.799999999999997" customHeight="1">
      <c r="A7" s="233" t="s">
        <v>10</v>
      </c>
      <c r="B7" s="228" t="s">
        <v>237</v>
      </c>
      <c r="C7" s="330" t="s">
        <v>301</v>
      </c>
      <c r="D7" s="326" t="s">
        <v>300</v>
      </c>
    </row>
    <row r="8" spans="1:4">
      <c r="A8" s="233" t="s">
        <v>11</v>
      </c>
      <c r="B8" s="228" t="s">
        <v>238</v>
      </c>
      <c r="C8" s="331"/>
      <c r="D8" s="327"/>
    </row>
    <row r="9" spans="1:4">
      <c r="A9" s="328" t="s">
        <v>215</v>
      </c>
      <c r="B9" s="228" t="s">
        <v>232</v>
      </c>
      <c r="C9" s="227"/>
      <c r="D9" s="234" t="s">
        <v>20</v>
      </c>
    </row>
    <row r="10" spans="1:4">
      <c r="A10" s="317"/>
      <c r="B10" s="228" t="s">
        <v>231</v>
      </c>
      <c r="C10" s="227"/>
      <c r="D10" s="234" t="s">
        <v>19</v>
      </c>
    </row>
    <row r="11" spans="1:4" ht="34.799999999999997">
      <c r="A11" s="328" t="s">
        <v>44</v>
      </c>
      <c r="B11" s="228" t="s">
        <v>230</v>
      </c>
      <c r="C11" s="230" t="s">
        <v>302</v>
      </c>
      <c r="D11" s="315" t="s">
        <v>19</v>
      </c>
    </row>
    <row r="12" spans="1:4">
      <c r="A12" s="316"/>
      <c r="B12" s="228" t="s">
        <v>229</v>
      </c>
      <c r="C12" s="227"/>
      <c r="D12" s="318"/>
    </row>
    <row r="13" spans="1:4">
      <c r="A13" s="316"/>
      <c r="B13" s="228" t="s">
        <v>228</v>
      </c>
      <c r="C13" s="227"/>
      <c r="D13" s="318"/>
    </row>
    <row r="14" spans="1:4">
      <c r="A14" s="316"/>
      <c r="B14" s="228" t="s">
        <v>227</v>
      </c>
      <c r="C14" s="227"/>
      <c r="D14" s="318"/>
    </row>
    <row r="15" spans="1:4">
      <c r="A15" s="316"/>
      <c r="B15" s="228" t="s">
        <v>128</v>
      </c>
      <c r="C15" s="227"/>
      <c r="D15" s="318"/>
    </row>
    <row r="16" spans="1:4">
      <c r="A16" s="316"/>
      <c r="B16" s="228" t="s">
        <v>226</v>
      </c>
      <c r="C16" s="227"/>
      <c r="D16" s="318"/>
    </row>
    <row r="17" spans="1:4" ht="34.799999999999997">
      <c r="A17" s="316"/>
      <c r="B17" s="228" t="s">
        <v>225</v>
      </c>
      <c r="C17" s="230" t="s">
        <v>242</v>
      </c>
      <c r="D17" s="318"/>
    </row>
    <row r="18" spans="1:4" ht="222.75" customHeight="1">
      <c r="A18" s="316"/>
      <c r="B18" s="228" t="s">
        <v>224</v>
      </c>
      <c r="C18" s="230" t="s">
        <v>240</v>
      </c>
      <c r="D18" s="318"/>
    </row>
    <row r="19" spans="1:4" ht="16.5" customHeight="1">
      <c r="A19" s="317"/>
      <c r="B19" s="228" t="s">
        <v>129</v>
      </c>
      <c r="C19" s="230"/>
      <c r="D19" s="319"/>
    </row>
    <row r="20" spans="1:4">
      <c r="A20" s="328" t="s">
        <v>223</v>
      </c>
      <c r="B20" s="228" t="s">
        <v>248</v>
      </c>
      <c r="C20" s="227" t="s">
        <v>247</v>
      </c>
      <c r="D20" s="229" t="s">
        <v>19</v>
      </c>
    </row>
    <row r="21" spans="1:4">
      <c r="A21" s="317"/>
      <c r="B21" s="228" t="s">
        <v>127</v>
      </c>
      <c r="C21" s="227"/>
      <c r="D21" s="229" t="s">
        <v>20</v>
      </c>
    </row>
    <row r="22" spans="1:4">
      <c r="A22" s="328" t="s">
        <v>52</v>
      </c>
      <c r="B22" s="228" t="s">
        <v>222</v>
      </c>
      <c r="C22" s="227"/>
      <c r="D22" s="315" t="s">
        <v>245</v>
      </c>
    </row>
    <row r="23" spans="1:4">
      <c r="A23" s="316"/>
      <c r="B23" s="228" t="s">
        <v>126</v>
      </c>
      <c r="C23" s="227"/>
      <c r="D23" s="316"/>
    </row>
    <row r="24" spans="1:4">
      <c r="A24" s="317"/>
      <c r="B24" s="228" t="s">
        <v>221</v>
      </c>
      <c r="C24" s="227"/>
      <c r="D24" s="317"/>
    </row>
    <row r="25" spans="1:4" ht="72.75" customHeight="1">
      <c r="A25" s="229" t="s">
        <v>50</v>
      </c>
      <c r="B25" s="228" t="s">
        <v>220</v>
      </c>
      <c r="C25" s="230" t="s">
        <v>219</v>
      </c>
      <c r="D25" s="315" t="s">
        <v>19</v>
      </c>
    </row>
    <row r="26" spans="1:4">
      <c r="A26" s="328" t="s">
        <v>200</v>
      </c>
      <c r="B26" s="228" t="s">
        <v>125</v>
      </c>
      <c r="C26" s="227"/>
      <c r="D26" s="318"/>
    </row>
    <row r="27" spans="1:4">
      <c r="A27" s="317"/>
      <c r="B27" s="228" t="s">
        <v>124</v>
      </c>
      <c r="C27" s="227"/>
      <c r="D27" s="318"/>
    </row>
    <row r="28" spans="1:4">
      <c r="A28" s="229" t="s">
        <v>53</v>
      </c>
      <c r="B28" s="228" t="s">
        <v>218</v>
      </c>
      <c r="C28" s="227"/>
      <c r="D28" s="319"/>
    </row>
  </sheetData>
  <mergeCells count="12">
    <mergeCell ref="D22:D24"/>
    <mergeCell ref="D25:D28"/>
    <mergeCell ref="A2:D4"/>
    <mergeCell ref="A1:D1"/>
    <mergeCell ref="D11:D19"/>
    <mergeCell ref="A22:A24"/>
    <mergeCell ref="A26:A27"/>
    <mergeCell ref="A9:A10"/>
    <mergeCell ref="A11:A19"/>
    <mergeCell ref="A20:A21"/>
    <mergeCell ref="D7:D8"/>
    <mergeCell ref="C7:C8"/>
  </mergeCells>
  <phoneticPr fontId="4" type="noConversion"/>
  <pageMargins left="0.69972223043441772" right="0.69972223043441772" top="0.75" bottom="0.75" header="0.30000001192092896" footer="0.30000001192092896"/>
  <pageSetup paperSize="9" scale="7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1.예산총괄표</vt:lpstr>
      <vt:lpstr>2.예산집행계획</vt:lpstr>
      <vt:lpstr>3.인력구성계획</vt:lpstr>
      <vt:lpstr>참고. 편성가능한 예산세목</vt:lpstr>
      <vt:lpstr>'2.예산집행계획'!Print_Area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2023-02-06T02:27:39Z</dcterms:created>
  <dcterms:modified xsi:type="dcterms:W3CDTF">2024-04-15T03:34:53Z</dcterms:modified>
</cp:coreProperties>
</file>