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4000" windowHeight="9360" tabRatio="888"/>
  </bookViews>
  <sheets>
    <sheet name="토지(위원회)" sheetId="1" r:id="rId1"/>
    <sheet name="건물(위원회)" sheetId="9" r:id="rId2"/>
    <sheet name="부대설비(위원회)" sheetId="10" r:id="rId3"/>
    <sheet name="기계(위원회)" sheetId="11" r:id="rId4"/>
    <sheet name="차량 등(위원회)" sheetId="12" r:id="rId5"/>
    <sheet name="비품,입목(위원회)" sheetId="13" r:id="rId6"/>
    <sheet name="도서(위원회)" sheetId="14" r:id="rId7"/>
    <sheet name="토지(골프장)" sheetId="15" r:id="rId8"/>
    <sheet name="건물(골프장)" sheetId="16" r:id="rId9"/>
    <sheet name="기계장치(골프장)" sheetId="17" r:id="rId10"/>
    <sheet name="구축물(골프장)" sheetId="18" r:id="rId11"/>
    <sheet name="코스(골프장)" sheetId="19" r:id="rId12"/>
    <sheet name="차량운반구(골프장)" sheetId="20" r:id="rId13"/>
    <sheet name="비품(골프장)" sheetId="21" r:id="rId14"/>
    <sheet name="공구와기구(골프장)" sheetId="22" r:id="rId15"/>
    <sheet name="입목(골프장)" sheetId="23" r:id="rId16"/>
  </sheets>
  <externalReferences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_" localSheetId="1">#REF!</definedName>
    <definedName name="__" localSheetId="3">#REF!</definedName>
    <definedName name="__" localSheetId="2">#REF!</definedName>
    <definedName name="__" localSheetId="4">#REF!</definedName>
    <definedName name="__">#REF!</definedName>
    <definedName name="______TB02" localSheetId="1">#REF!</definedName>
    <definedName name="______TB02" localSheetId="2">#REF!</definedName>
    <definedName name="______TB02">#REF!</definedName>
    <definedName name="_____2000년입출고" localSheetId="1">#REF!</definedName>
    <definedName name="_____2000년입출고" localSheetId="2">#REF!</definedName>
    <definedName name="_____2000년입출고">#REF!</definedName>
    <definedName name="_____TB02" localSheetId="1">#REF!</definedName>
    <definedName name="_____TB02" localSheetId="2">#REF!</definedName>
    <definedName name="_____TB02">#REF!</definedName>
    <definedName name="____2000년입출고" localSheetId="1">#REF!</definedName>
    <definedName name="____2000년입출고" localSheetId="2">#REF!</definedName>
    <definedName name="____2000년입출고">#REF!</definedName>
    <definedName name="____TB02" localSheetId="1">#REF!</definedName>
    <definedName name="____TB02" localSheetId="2">#REF!</definedName>
    <definedName name="____TB02">#REF!</definedName>
    <definedName name="___2000년입출고" localSheetId="1">#REF!</definedName>
    <definedName name="___2000년입출고" localSheetId="2">#REF!</definedName>
    <definedName name="___2000년입출고">#REF!</definedName>
    <definedName name="___TB02" localSheetId="1">#REF!</definedName>
    <definedName name="___TB02" localSheetId="3">#REF!</definedName>
    <definedName name="___TB02" localSheetId="2">#REF!</definedName>
    <definedName name="___TB02">#REF!</definedName>
    <definedName name="__2_2000년입출고" localSheetId="1">#REF!</definedName>
    <definedName name="__2_2000년입출고" localSheetId="2">#REF!</definedName>
    <definedName name="__2_2000년입출고">#REF!</definedName>
    <definedName name="__2000년입출고" localSheetId="1">#REF!</definedName>
    <definedName name="__2000년입출고" localSheetId="3">#REF!</definedName>
    <definedName name="__2000년입출고" localSheetId="2">#REF!</definedName>
    <definedName name="__2000년입출고">#REF!</definedName>
    <definedName name="__DAT1" localSheetId="1">[2]erp!#REF!</definedName>
    <definedName name="__DAT1" localSheetId="2">[2]erp!#REF!</definedName>
    <definedName name="__DAT1">[2]erp!#REF!</definedName>
    <definedName name="__IntlFixup" hidden="1">TRUE</definedName>
    <definedName name="__TB02" localSheetId="1">#REF!</definedName>
    <definedName name="__TB02" localSheetId="3">#REF!</definedName>
    <definedName name="__TB02" localSheetId="2">#REF!</definedName>
    <definedName name="__TB02">#REF!</definedName>
    <definedName name="_±" localSheetId="1">#REF!</definedName>
    <definedName name="_±" localSheetId="3">#REF!</definedName>
    <definedName name="_±" localSheetId="2">#REF!</definedName>
    <definedName name="_±" localSheetId="4">#REF!</definedName>
    <definedName name="_±">#REF!</definedName>
    <definedName name="_0" localSheetId="1">#REF!</definedName>
    <definedName name="_0" localSheetId="3">#REF!</definedName>
    <definedName name="_0" localSheetId="2">#REF!</definedName>
    <definedName name="_0" localSheetId="4">#REF!</definedName>
    <definedName name="_0">#REF!</definedName>
    <definedName name="_1">#N/A</definedName>
    <definedName name="_1_2000년입출고" localSheetId="1">#REF!</definedName>
    <definedName name="_1_2000년입출고" localSheetId="2">#REF!</definedName>
    <definedName name="_1_2000년입출고">#REF!</definedName>
    <definedName name="_11R_0PA">#REF!</definedName>
    <definedName name="_16R_0PA" localSheetId="1">#REF!</definedName>
    <definedName name="_16R_0PA" localSheetId="2">#REF!</definedName>
    <definedName name="_16R_0PA">#REF!</definedName>
    <definedName name="_17R_0PA" localSheetId="1">#REF!</definedName>
    <definedName name="_17R_0PA" localSheetId="3">#REF!</definedName>
    <definedName name="_17R_0PA" localSheetId="2">#REF!</definedName>
    <definedName name="_17R_0PA">#REF!</definedName>
    <definedName name="_18U_0PA">#REF!</definedName>
    <definedName name="_2_2000년입출고" localSheetId="1">#REF!</definedName>
    <definedName name="_2_2000년입출고" localSheetId="3">#REF!</definedName>
    <definedName name="_2_2000년입출고" localSheetId="2">#REF!</definedName>
    <definedName name="_2_2000년입출고" localSheetId="4">#REF!</definedName>
    <definedName name="_2_2000년입출고">#REF!</definedName>
    <definedName name="_2000년입출고" localSheetId="1">#REF!</definedName>
    <definedName name="_2000년입출고" localSheetId="3">#REF!</definedName>
    <definedName name="_2000년입출고" localSheetId="2">#REF!</definedName>
    <definedName name="_2000년입출고" localSheetId="4">#REF!</definedName>
    <definedName name="_2000년입출고">#REF!</definedName>
    <definedName name="_29U_0PA" localSheetId="1">#REF!</definedName>
    <definedName name="_29U_0PA" localSheetId="3">#REF!</definedName>
    <definedName name="_29U_0PA" localSheetId="2">#REF!</definedName>
    <definedName name="_29U_0PA">#REF!</definedName>
    <definedName name="_2R_0PA" localSheetId="1">#REF!</definedName>
    <definedName name="_2R_0PA" localSheetId="2">#REF!</definedName>
    <definedName name="_2R_0PA">#REF!</definedName>
    <definedName name="_30U_0PA" localSheetId="1">#REF!</definedName>
    <definedName name="_30U_0PA" localSheetId="2">#REF!</definedName>
    <definedName name="_30U_0PA">#REF!</definedName>
    <definedName name="_3U_0PA" localSheetId="1">#REF!</definedName>
    <definedName name="_3U_0PA" localSheetId="2">#REF!</definedName>
    <definedName name="_3U_0PA">#REF!</definedName>
    <definedName name="_4_2000년입출고">#REF!</definedName>
    <definedName name="_4R_0PA" localSheetId="1">#REF!</definedName>
    <definedName name="_4R_0PA" localSheetId="3">#REF!</definedName>
    <definedName name="_4R_0PA" localSheetId="2">#REF!</definedName>
    <definedName name="_4R_0PA" localSheetId="4">#REF!</definedName>
    <definedName name="_4R_0PA">#REF!</definedName>
    <definedName name="_5_2000년입출고" localSheetId="1">#REF!</definedName>
    <definedName name="_5_2000년입출고" localSheetId="3">#REF!</definedName>
    <definedName name="_5_2000년입출고" localSheetId="2">#REF!</definedName>
    <definedName name="_5_2000년입출고">#REF!</definedName>
    <definedName name="_6U_0PA" localSheetId="1">#REF!</definedName>
    <definedName name="_6U_0PA" localSheetId="3">#REF!</definedName>
    <definedName name="_6U_0PA" localSheetId="2">#REF!</definedName>
    <definedName name="_6U_0PA" localSheetId="4">#REF!</definedName>
    <definedName name="_6U_0PA">#REF!</definedName>
    <definedName name="_Fill" localSheetId="1" hidden="1">[3]감가상각!#REF!</definedName>
    <definedName name="_Fill" localSheetId="2" hidden="1">[3]감가상각!#REF!</definedName>
    <definedName name="_Fill" hidden="1">[3]감가상각!#REF!</definedName>
    <definedName name="_xlnm._FilterDatabase" localSheetId="3" hidden="1">'기계(위원회)'!$A$5:$IM$117</definedName>
    <definedName name="_xlnm._FilterDatabase" localSheetId="2" hidden="1">'부대설비(위원회)'!$A$5:$L$62</definedName>
    <definedName name="_Key1" localSheetId="1" hidden="1">#REF!</definedName>
    <definedName name="_Key1" localSheetId="3" hidden="1">#REF!</definedName>
    <definedName name="_Key1" localSheetId="2" hidden="1">#REF!</definedName>
    <definedName name="_Key1" localSheetId="4" hidden="1">#REF!</definedName>
    <definedName name="_Key1" hidden="1">#REF!</definedName>
    <definedName name="_Key10" localSheetId="1" hidden="1">#REF!</definedName>
    <definedName name="_Key10" localSheetId="3" hidden="1">#REF!</definedName>
    <definedName name="_Key10" localSheetId="2" hidden="1">#REF!</definedName>
    <definedName name="_Key10" localSheetId="4" hidden="1">#REF!</definedName>
    <definedName name="_Key10" hidden="1">#REF!</definedName>
    <definedName name="_Key111" hidden="1">#REF!</definedName>
    <definedName name="_Key2" localSheetId="1" hidden="1">#REF!</definedName>
    <definedName name="_Key2" localSheetId="3" hidden="1">#REF!</definedName>
    <definedName name="_Key2" localSheetId="2" hidden="1">#REF!</definedName>
    <definedName name="_Key2" localSheetId="4" hidden="1">#REF!</definedName>
    <definedName name="_Key2" hidden="1">#REF!</definedName>
    <definedName name="_Order1" hidden="1">255</definedName>
    <definedName name="_Order2" hidden="1">255</definedName>
    <definedName name="_Parse_Out" localSheetId="1" hidden="1">#REF!</definedName>
    <definedName name="_Parse_Out" localSheetId="3" hidden="1">#REF!</definedName>
    <definedName name="_Parse_Out" localSheetId="2" hidden="1">#REF!</definedName>
    <definedName name="_Parse_Out" localSheetId="4" hidden="1">#REF!</definedName>
    <definedName name="_Parse_Out" hidden="1">#REF!</definedName>
    <definedName name="_Sort" localSheetId="1" hidden="1">#REF!</definedName>
    <definedName name="_Sort" localSheetId="3" hidden="1">#REF!</definedName>
    <definedName name="_Sort" localSheetId="2" hidden="1">#REF!</definedName>
    <definedName name="_Sort" localSheetId="4" hidden="1">#REF!</definedName>
    <definedName name="_Sort" hidden="1">#REF!</definedName>
    <definedName name="_Sort1" localSheetId="1" hidden="1">#REF!</definedName>
    <definedName name="_Sort1" localSheetId="3" hidden="1">#REF!</definedName>
    <definedName name="_Sort1" localSheetId="2" hidden="1">#REF!</definedName>
    <definedName name="_Sort1" localSheetId="4" hidden="1">#REF!</definedName>
    <definedName name="_Sort1" hidden="1">#REF!</definedName>
    <definedName name="_TB02" localSheetId="1">#REF!</definedName>
    <definedName name="_TB02" localSheetId="3">#REF!</definedName>
    <definedName name="_TB02" localSheetId="2">#REF!</definedName>
    <definedName name="_TB02" localSheetId="4">#REF!</definedName>
    <definedName name="_TB02">#REF!</definedName>
    <definedName name="A" localSheetId="1">#REF!</definedName>
    <definedName name="A" localSheetId="3">#REF!</definedName>
    <definedName name="A" localSheetId="2">#REF!</definedName>
    <definedName name="A" localSheetId="4">#REF!</definedName>
    <definedName name="A">#REF!</definedName>
    <definedName name="AS2DocOpenMode" hidden="1">"AS2DocumentEdit"</definedName>
    <definedName name="d">#REF!</definedName>
    <definedName name="_xlnm.Database" localSheetId="1">#REF!</definedName>
    <definedName name="_xlnm.Database" localSheetId="3">#REF!</definedName>
    <definedName name="_xlnm.Database" localSheetId="2">#REF!</definedName>
    <definedName name="_xlnm.Database" localSheetId="4">#REF!</definedName>
    <definedName name="_xlnm.Database">#REF!</definedName>
    <definedName name="dfakdf" localSheetId="1" hidden="1">#REF!</definedName>
    <definedName name="dfakdf" localSheetId="3" hidden="1">#REF!</definedName>
    <definedName name="dfakdf" localSheetId="2" hidden="1">#REF!</definedName>
    <definedName name="dfakdf" localSheetId="4" hidden="1">#REF!</definedName>
    <definedName name="dfakdf" hidden="1">#REF!</definedName>
    <definedName name="eo" localSheetId="1" hidden="1">{#N/A,#N/A,FALSE,"BS";#N/A,#N/A,FALSE,"PL";#N/A,#N/A,FALSE,"처분";#N/A,#N/A,FALSE,"현금";#N/A,#N/A,FALSE,"매출";#N/A,#N/A,FALSE,"원가";#N/A,#N/A,FALSE,"경영"}</definedName>
    <definedName name="eo" localSheetId="3" hidden="1">{#N/A,#N/A,FALSE,"BS";#N/A,#N/A,FALSE,"PL";#N/A,#N/A,FALSE,"처분";#N/A,#N/A,FALSE,"현금";#N/A,#N/A,FALSE,"매출";#N/A,#N/A,FALSE,"원가";#N/A,#N/A,FALSE,"경영"}</definedName>
    <definedName name="eo" localSheetId="2" hidden="1">{#N/A,#N/A,FALSE,"BS";#N/A,#N/A,FALSE,"PL";#N/A,#N/A,FALSE,"처분";#N/A,#N/A,FALSE,"현금";#N/A,#N/A,FALSE,"매출";#N/A,#N/A,FALSE,"원가";#N/A,#N/A,FALSE,"경영"}</definedName>
    <definedName name="eo" localSheetId="4" hidden="1">{#N/A,#N/A,FALSE,"BS";#N/A,#N/A,FALSE,"PL";#N/A,#N/A,FALSE,"처분";#N/A,#N/A,FALSE,"현금";#N/A,#N/A,FALSE,"매출";#N/A,#N/A,FALSE,"원가";#N/A,#N/A,FALSE,"경영"}</definedName>
    <definedName name="eo" localSheetId="0" hidden="1">{#N/A,#N/A,FALSE,"BS";#N/A,#N/A,FALSE,"PL";#N/A,#N/A,FALSE,"처분";#N/A,#N/A,FALSE,"현금";#N/A,#N/A,FALSE,"매출";#N/A,#N/A,FALSE,"원가";#N/A,#N/A,FALSE,"경영"}</definedName>
    <definedName name="eo" hidden="1">{#N/A,#N/A,FALSE,"BS";#N/A,#N/A,FALSE,"PL";#N/A,#N/A,FALSE,"처분";#N/A,#N/A,FALSE,"현금";#N/A,#N/A,FALSE,"매출";#N/A,#N/A,FALSE,"원가";#N/A,#N/A,FALSE,"경영"}</definedName>
    <definedName name="erw" localSheetId="1" hidden="1">#REF!</definedName>
    <definedName name="erw" localSheetId="3" hidden="1">#REF!</definedName>
    <definedName name="erw" localSheetId="2" hidden="1">#REF!</definedName>
    <definedName name="erw" localSheetId="4" hidden="1">#REF!</definedName>
    <definedName name="erw" hidden="1">#REF!</definedName>
    <definedName name="INPUT" localSheetId="1">#REF!</definedName>
    <definedName name="INPUT" localSheetId="3">#REF!</definedName>
    <definedName name="INPUT" localSheetId="2">#REF!</definedName>
    <definedName name="INPUT" localSheetId="4">#REF!</definedName>
    <definedName name="INPUT">#REF!</definedName>
    <definedName name="m" hidden="1">[4]INMD1198!$B$30</definedName>
    <definedName name="PERIOD_END" localSheetId="1">#REF!</definedName>
    <definedName name="PERIOD_END" localSheetId="3">#REF!</definedName>
    <definedName name="PERIOD_END" localSheetId="2">#REF!</definedName>
    <definedName name="PERIOD_END" localSheetId="4">#REF!</definedName>
    <definedName name="PERIOD_END">#REF!</definedName>
    <definedName name="_xlnm.Print_Area" localSheetId="8">'건물(골프장)'!$A$1:$I$33</definedName>
    <definedName name="_xlnm.Print_Area" localSheetId="1">'건물(위원회)'!$A$1:$E$18</definedName>
    <definedName name="_xlnm.Print_Area" localSheetId="10">'구축물(골프장)'!$A$1:$I$133</definedName>
    <definedName name="_xlnm.Print_Area" localSheetId="3">'기계(위원회)'!$A$1:$E$122</definedName>
    <definedName name="_xlnm.Print_Area" localSheetId="9">'기계장치(골프장)'!$A$1:$I$122</definedName>
    <definedName name="_xlnm.Print_Area" localSheetId="6">'도서(위원회)'!$A$1:$D$17</definedName>
    <definedName name="_xlnm.Print_Area" localSheetId="2">'부대설비(위원회)'!$A$1:$E$64</definedName>
    <definedName name="_xlnm.Print_Area" localSheetId="13">'비품(골프장)'!$A$1:$H$247</definedName>
    <definedName name="_xlnm.Print_Area" localSheetId="5">'비품,입목(위원회)'!$A$1:$F$40</definedName>
    <definedName name="_xlnm.Print_Area" localSheetId="4">'차량 등(위원회)'!$A$1:$E$43</definedName>
    <definedName name="_xlnm.Print_Area" localSheetId="12">'차량운반구(골프장)'!$A$1:$E$46</definedName>
    <definedName name="_xlnm.Print_Area" localSheetId="11">'코스(골프장)'!$A$1:$G$22</definedName>
    <definedName name="_xlnm.Print_Area" localSheetId="7">'토지(골프장)'!$A$1:$J$155</definedName>
    <definedName name="_xlnm.Print_Area" localSheetId="0">'토지(위원회)'!$A$1:$F$16</definedName>
    <definedName name="_xlnm.Print_Area">#REF!</definedName>
    <definedName name="PRINT_AREA_MI" localSheetId="1">#REF!</definedName>
    <definedName name="PRINT_AREA_MI" localSheetId="3">#REF!</definedName>
    <definedName name="PRINT_AREA_MI" localSheetId="2">#REF!</definedName>
    <definedName name="PRINT_AREA_MI" localSheetId="4">#REF!</definedName>
    <definedName name="PRINT_AREA_MI">#REF!</definedName>
    <definedName name="_xlnm.Print_Titles" localSheetId="1">#REF!</definedName>
    <definedName name="_xlnm.Print_Titles" localSheetId="10">'구축물(골프장)'!$1:$6</definedName>
    <definedName name="_xlnm.Print_Titles" localSheetId="3">'기계(위원회)'!$1:$5</definedName>
    <definedName name="_xlnm.Print_Titles" localSheetId="9">'기계장치(골프장)'!$1:$6</definedName>
    <definedName name="_xlnm.Print_Titles" localSheetId="2">'부대설비(위원회)'!$1:$5</definedName>
    <definedName name="_xlnm.Print_Titles" localSheetId="15">'입목(골프장)'!$5:$6</definedName>
    <definedName name="_xlnm.Print_Titles" localSheetId="12">'차량운반구(골프장)'!$4:$5</definedName>
    <definedName name="_xlnm.Print_Titles" localSheetId="7">'토지(골프장)'!$1:$7</definedName>
    <definedName name="_xlnm.Print_Titles">#REF!</definedName>
    <definedName name="PRINT_TITLES_MI" localSheetId="1">#REF!</definedName>
    <definedName name="PRINT_TITLES_MI" localSheetId="3">#REF!</definedName>
    <definedName name="PRINT_TITLES_MI" localSheetId="2">#REF!</definedName>
    <definedName name="PRINT_TITLES_MI" localSheetId="4">#REF!</definedName>
    <definedName name="PRINT_TITLES_MI">#REF!</definedName>
    <definedName name="PTR" localSheetId="1">#REF!</definedName>
    <definedName name="PTR" localSheetId="3">#REF!</definedName>
    <definedName name="PTR" localSheetId="2">#REF!</definedName>
    <definedName name="PTR" localSheetId="4">#REF!</definedName>
    <definedName name="PTR">#REF!</definedName>
    <definedName name="TABLE1" localSheetId="1">#REF!</definedName>
    <definedName name="TABLE1" localSheetId="3">#REF!</definedName>
    <definedName name="TABLE1" localSheetId="2">#REF!</definedName>
    <definedName name="TABLE1" localSheetId="4">#REF!</definedName>
    <definedName name="TABLE1">#REF!</definedName>
    <definedName name="tax" localSheetId="1" hidden="1">#REF!</definedName>
    <definedName name="tax" localSheetId="3" hidden="1">#REF!</definedName>
    <definedName name="tax" localSheetId="2" hidden="1">#REF!</definedName>
    <definedName name="tax" localSheetId="4" hidden="1">#REF!</definedName>
    <definedName name="tax" hidden="1">#REF!</definedName>
    <definedName name="TextRefCopy1">#REF!</definedName>
    <definedName name="TextRefCopy2">#REF!</definedName>
    <definedName name="TextRefCopy3">#REF!</definedName>
    <definedName name="TextRefCopyRangeCount" hidden="1">1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3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4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4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XREF_COLUMN_1" hidden="1">#REF!</definedName>
    <definedName name="XREF_COLUMN_2" hidden="1">#REF!</definedName>
    <definedName name="XREF_COLUMN_4" localSheetId="1" hidden="1">#REF!</definedName>
    <definedName name="XREF_COLUMN_4" localSheetId="3" hidden="1">#REF!</definedName>
    <definedName name="XREF_COLUMN_4" localSheetId="2" hidden="1">#REF!</definedName>
    <definedName name="XREF_COLUMN_4" localSheetId="4" hidden="1">#REF!</definedName>
    <definedName name="XREF_COLUMN_4" hidden="1">#REF!</definedName>
    <definedName name="XREF_COLUMN_5" localSheetId="1" hidden="1">#REF!</definedName>
    <definedName name="XREF_COLUMN_5" localSheetId="3" hidden="1">#REF!</definedName>
    <definedName name="XREF_COLUMN_5" localSheetId="2" hidden="1">#REF!</definedName>
    <definedName name="XREF_COLUMN_5" localSheetId="4" hidden="1">#REF!</definedName>
    <definedName name="XREF_COLUMN_5" hidden="1">#REF!</definedName>
    <definedName name="XREF_COLUMN_6" localSheetId="1" hidden="1">#REF!</definedName>
    <definedName name="XREF_COLUMN_6" localSheetId="3" hidden="1">#REF!</definedName>
    <definedName name="XREF_COLUMN_6" localSheetId="2" hidden="1">#REF!</definedName>
    <definedName name="XREF_COLUMN_6" localSheetId="4" hidden="1">#REF!</definedName>
    <definedName name="XREF_COLUMN_6" hidden="1">#REF!</definedName>
    <definedName name="XRefColumnsCount" hidden="1">6</definedName>
    <definedName name="XRefCopy1" hidden="1">#REF!</definedName>
    <definedName name="XRefCopy2" hidden="1">#REF!</definedName>
    <definedName name="XRefCopy3" localSheetId="1" hidden="1">#REF!</definedName>
    <definedName name="XRefCopy3" localSheetId="3" hidden="1">#REF!</definedName>
    <definedName name="XRefCopy3" localSheetId="2" hidden="1">#REF!</definedName>
    <definedName name="XRefCopy3" localSheetId="4" hidden="1">#REF!</definedName>
    <definedName name="XRefCopy3" hidden="1">#REF!</definedName>
    <definedName name="XRefCopy4" localSheetId="1" hidden="1">#REF!</definedName>
    <definedName name="XRefCopy4" localSheetId="3" hidden="1">#REF!</definedName>
    <definedName name="XRefCopy4" localSheetId="2" hidden="1">#REF!</definedName>
    <definedName name="XRefCopy4" localSheetId="4" hidden="1">#REF!</definedName>
    <definedName name="XRefCopy4" hidden="1">#REF!</definedName>
    <definedName name="XRefCopy5" localSheetId="1" hidden="1">#REF!</definedName>
    <definedName name="XRefCopy5" localSheetId="3" hidden="1">#REF!</definedName>
    <definedName name="XRefCopy5" localSheetId="2" hidden="1">#REF!</definedName>
    <definedName name="XRefCopy5" localSheetId="4" hidden="1">#REF!</definedName>
    <definedName name="XRefCopy5" hidden="1">#REF!</definedName>
    <definedName name="XRefCopy6" localSheetId="1" hidden="1">#REF!</definedName>
    <definedName name="XRefCopy6" localSheetId="3" hidden="1">#REF!</definedName>
    <definedName name="XRefCopy6" localSheetId="2" hidden="1">#REF!</definedName>
    <definedName name="XRefCopy6" localSheetId="4" hidden="1">#REF!</definedName>
    <definedName name="XRefCopy6" hidden="1">#REF!</definedName>
    <definedName name="XRefCopy7" localSheetId="1" hidden="1">#REF!</definedName>
    <definedName name="XRefCopy7" localSheetId="3" hidden="1">#REF!</definedName>
    <definedName name="XRefCopy7" localSheetId="2" hidden="1">#REF!</definedName>
    <definedName name="XRefCopy7" localSheetId="4" hidden="1">#REF!</definedName>
    <definedName name="XRefCopy7" hidden="1">#REF!</definedName>
    <definedName name="XRefCopy8" localSheetId="1" hidden="1">#REF!</definedName>
    <definedName name="XRefCopy8" localSheetId="3" hidden="1">#REF!</definedName>
    <definedName name="XRefCopy8" localSheetId="2" hidden="1">#REF!</definedName>
    <definedName name="XRefCopy8" localSheetId="4" hidden="1">#REF!</definedName>
    <definedName name="XRefCopy8" hidden="1">#REF!</definedName>
    <definedName name="XRefCopyRangeCount" hidden="1">8</definedName>
    <definedName name="XRefPaste1" hidden="1">#REF!</definedName>
    <definedName name="XRefPaste10" hidden="1">#REF!</definedName>
    <definedName name="XRefPaste2" hidden="1">#REF!</definedName>
    <definedName name="XRefPaste3" localSheetId="1" hidden="1">#REF!</definedName>
    <definedName name="XRefPaste3" localSheetId="3" hidden="1">#REF!</definedName>
    <definedName name="XRefPaste3" localSheetId="2" hidden="1">#REF!</definedName>
    <definedName name="XRefPaste3" localSheetId="4" hidden="1">#REF!</definedName>
    <definedName name="XRefPaste3" hidden="1">#REF!</definedName>
    <definedName name="XRefPaste4" hidden="1">#REF!</definedName>
    <definedName name="XRefPaste5" hidden="1">#REF!</definedName>
    <definedName name="XRefPaste6" hidden="1">#REF!</definedName>
    <definedName name="XRefPaste7" hidden="1">#REF!</definedName>
    <definedName name="XRefPaste8" hidden="1">#REF!</definedName>
    <definedName name="XRefPaste9" hidden="1">#REF!</definedName>
    <definedName name="XRefPasteRangeCount" hidden="1">3</definedName>
    <definedName name="YEAREND" localSheetId="1">#REF!</definedName>
    <definedName name="YEAREND" localSheetId="3">#REF!</definedName>
    <definedName name="YEAREND" localSheetId="2">#REF!</definedName>
    <definedName name="YEAREND" localSheetId="4">#REF!</definedName>
    <definedName name="YEAREND">#REF!</definedName>
    <definedName name="기금감가" localSheetId="1">[5]기본재산목록!#REF!</definedName>
    <definedName name="기금감가" localSheetId="2">[5]기본재산목록!#REF!</definedName>
    <definedName name="기금감가">[5]기본재산목록!#REF!</definedName>
    <definedName name="기금마케팅부">#REF!</definedName>
    <definedName name="ㄴㄴ" localSheetId="1" hidden="1">#REF!</definedName>
    <definedName name="ㄴㄴ" localSheetId="3" hidden="1">#REF!</definedName>
    <definedName name="ㄴㄴ" localSheetId="2" hidden="1">#REF!</definedName>
    <definedName name="ㄴㄴ" localSheetId="4" hidden="1">#REF!</definedName>
    <definedName name="ㄴㄴ" hidden="1">#REF!</definedName>
    <definedName name="동방" localSheetId="1" hidden="1">{#N/A,#N/A,FALSE,"BS";#N/A,#N/A,FALSE,"PL";#N/A,#N/A,FALSE,"처분";#N/A,#N/A,FALSE,"현금";#N/A,#N/A,FALSE,"매출";#N/A,#N/A,FALSE,"원가";#N/A,#N/A,FALSE,"경영"}</definedName>
    <definedName name="동방" localSheetId="3" hidden="1">{#N/A,#N/A,FALSE,"BS";#N/A,#N/A,FALSE,"PL";#N/A,#N/A,FALSE,"처분";#N/A,#N/A,FALSE,"현금";#N/A,#N/A,FALSE,"매출";#N/A,#N/A,FALSE,"원가";#N/A,#N/A,FALSE,"경영"}</definedName>
    <definedName name="동방" localSheetId="2" hidden="1">{#N/A,#N/A,FALSE,"BS";#N/A,#N/A,FALSE,"PL";#N/A,#N/A,FALSE,"처분";#N/A,#N/A,FALSE,"현금";#N/A,#N/A,FALSE,"매출";#N/A,#N/A,FALSE,"원가";#N/A,#N/A,FALSE,"경영"}</definedName>
    <definedName name="동방" localSheetId="4" hidden="1">{#N/A,#N/A,FALSE,"BS";#N/A,#N/A,FALSE,"PL";#N/A,#N/A,FALSE,"처분";#N/A,#N/A,FALSE,"현금";#N/A,#N/A,FALSE,"매출";#N/A,#N/A,FALSE,"원가";#N/A,#N/A,FALSE,"경영"}</definedName>
    <definedName name="동방" localSheetId="0" hidden="1">{#N/A,#N/A,FALSE,"BS";#N/A,#N/A,FALSE,"PL";#N/A,#N/A,FALSE,"처분";#N/A,#N/A,FALSE,"현금";#N/A,#N/A,FALSE,"매출";#N/A,#N/A,FALSE,"원가";#N/A,#N/A,FALSE,"경영"}</definedName>
    <definedName name="동방" hidden="1">{#N/A,#N/A,FALSE,"BS";#N/A,#N/A,FALSE,"PL";#N/A,#N/A,FALSE,"처분";#N/A,#N/A,FALSE,"현금";#N/A,#N/A,FALSE,"매출";#N/A,#N/A,FALSE,"원가";#N/A,#N/A,FALSE,"경영"}</definedName>
    <definedName name="동방1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4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매입" localSheetId="1" hidden="1">#REF!</definedName>
    <definedName name="매입" localSheetId="3" hidden="1">#REF!</definedName>
    <definedName name="매입" localSheetId="2" hidden="1">#REF!</definedName>
    <definedName name="매입" localSheetId="4" hidden="1">#REF!</definedName>
    <definedName name="매입" hidden="1">#REF!</definedName>
    <definedName name="맹조" localSheetId="1">[5]기본재산목록!#REF!</definedName>
    <definedName name="맹조" localSheetId="2">[5]기본재산목록!#REF!</definedName>
    <definedName name="맹조">[5]기본재산목록!#REF!</definedName>
    <definedName name="미지급" localSheetId="1">#REF!</definedName>
    <definedName name="미지급" localSheetId="2">#REF!</definedName>
    <definedName name="미지급">#REF!</definedName>
    <definedName name="방발" localSheetId="1">[5]기본재산목록!#REF!</definedName>
    <definedName name="방발" localSheetId="2">[5]기본재산목록!#REF!</definedName>
    <definedName name="방발">[5]기본재산목록!#REF!</definedName>
    <definedName name="비품" localSheetId="1">#REF!</definedName>
    <definedName name="비품" localSheetId="3">#REF!</definedName>
    <definedName name="비품" localSheetId="2">#REF!</definedName>
    <definedName name="비품" localSheetId="4">#REF!</definedName>
    <definedName name="비품">#REF!</definedName>
    <definedName name="비품1" localSheetId="1" hidden="1">#REF!</definedName>
    <definedName name="비품1" localSheetId="3" hidden="1">#REF!</definedName>
    <definedName name="비품1" localSheetId="2" hidden="1">#REF!</definedName>
    <definedName name="비품1" localSheetId="4" hidden="1">#REF!</definedName>
    <definedName name="비품1" hidden="1">#REF!</definedName>
    <definedName name="비품2" localSheetId="1">#REF!</definedName>
    <definedName name="비품2" localSheetId="3">#REF!</definedName>
    <definedName name="비품2" localSheetId="2">#REF!</definedName>
    <definedName name="비품2" localSheetId="4">#REF!</definedName>
    <definedName name="비품2">#REF!</definedName>
    <definedName name="수지집행" localSheetId="1">[5]기본재산목록!#REF!</definedName>
    <definedName name="수지집행" localSheetId="2">[5]기본재산목록!#REF!</definedName>
    <definedName name="수지집행">[5]기본재산목록!#REF!</definedName>
    <definedName name="ㅇ" localSheetId="1">[5]기본재산목록!#REF!</definedName>
    <definedName name="ㅇ" localSheetId="2">[5]기본재산목록!#REF!</definedName>
    <definedName name="ㅇ">[5]기본재산목록!#REF!</definedName>
    <definedName name="아러" localSheetId="1" hidden="1">{#N/A,#N/A,FALSE,"BS";#N/A,#N/A,FALSE,"PL";#N/A,#N/A,FALSE,"처분";#N/A,#N/A,FALSE,"현금";#N/A,#N/A,FALSE,"매출";#N/A,#N/A,FALSE,"원가";#N/A,#N/A,FALSE,"경영"}</definedName>
    <definedName name="아러" localSheetId="3" hidden="1">{#N/A,#N/A,FALSE,"BS";#N/A,#N/A,FALSE,"PL";#N/A,#N/A,FALSE,"처분";#N/A,#N/A,FALSE,"현금";#N/A,#N/A,FALSE,"매출";#N/A,#N/A,FALSE,"원가";#N/A,#N/A,FALSE,"경영"}</definedName>
    <definedName name="아러" localSheetId="2" hidden="1">{#N/A,#N/A,FALSE,"BS";#N/A,#N/A,FALSE,"PL";#N/A,#N/A,FALSE,"처분";#N/A,#N/A,FALSE,"현금";#N/A,#N/A,FALSE,"매출";#N/A,#N/A,FALSE,"원가";#N/A,#N/A,FALSE,"경영"}</definedName>
    <definedName name="아러" localSheetId="4" hidden="1">{#N/A,#N/A,FALSE,"BS";#N/A,#N/A,FALSE,"PL";#N/A,#N/A,FALSE,"처분";#N/A,#N/A,FALSE,"현금";#N/A,#N/A,FALSE,"매출";#N/A,#N/A,FALSE,"원가";#N/A,#N/A,FALSE,"경영"}</definedName>
    <definedName name="아러" localSheetId="0" hidden="1">{#N/A,#N/A,FALSE,"BS";#N/A,#N/A,FALSE,"PL";#N/A,#N/A,FALSE,"처분";#N/A,#N/A,FALSE,"현금";#N/A,#N/A,FALSE,"매출";#N/A,#N/A,FALSE,"원가";#N/A,#N/A,FALSE,"경영"}</definedName>
    <definedName name="아러" hidden="1">{#N/A,#N/A,FALSE,"BS";#N/A,#N/A,FALSE,"PL";#N/A,#N/A,FALSE,"처분";#N/A,#N/A,FALSE,"현금";#N/A,#N/A,FALSE,"매출";#N/A,#N/A,FALSE,"원가";#N/A,#N/A,FALSE,"경영"}</definedName>
    <definedName name="어랑" localSheetId="1" hidden="1">{#N/A,#N/A,FALSE,"BS";#N/A,#N/A,FALSE,"PL";#N/A,#N/A,FALSE,"처분";#N/A,#N/A,FALSE,"현금";#N/A,#N/A,FALSE,"매출";#N/A,#N/A,FALSE,"원가";#N/A,#N/A,FALSE,"경영"}</definedName>
    <definedName name="어랑" localSheetId="3" hidden="1">{#N/A,#N/A,FALSE,"BS";#N/A,#N/A,FALSE,"PL";#N/A,#N/A,FALSE,"처분";#N/A,#N/A,FALSE,"현금";#N/A,#N/A,FALSE,"매출";#N/A,#N/A,FALSE,"원가";#N/A,#N/A,FALSE,"경영"}</definedName>
    <definedName name="어랑" localSheetId="2" hidden="1">{#N/A,#N/A,FALSE,"BS";#N/A,#N/A,FALSE,"PL";#N/A,#N/A,FALSE,"처분";#N/A,#N/A,FALSE,"현금";#N/A,#N/A,FALSE,"매출";#N/A,#N/A,FALSE,"원가";#N/A,#N/A,FALSE,"경영"}</definedName>
    <definedName name="어랑" localSheetId="4" hidden="1">{#N/A,#N/A,FALSE,"BS";#N/A,#N/A,FALSE,"PL";#N/A,#N/A,FALSE,"처분";#N/A,#N/A,FALSE,"현금";#N/A,#N/A,FALSE,"매출";#N/A,#N/A,FALSE,"원가";#N/A,#N/A,FALSE,"경영"}</definedName>
    <definedName name="어랑" localSheetId="0" hidden="1">{#N/A,#N/A,FALSE,"BS";#N/A,#N/A,FALSE,"PL";#N/A,#N/A,FALSE,"처분";#N/A,#N/A,FALSE,"현금";#N/A,#N/A,FALSE,"매출";#N/A,#N/A,FALSE,"원가";#N/A,#N/A,FALSE,"경영"}</definedName>
    <definedName name="어랑" hidden="1">{#N/A,#N/A,FALSE,"BS";#N/A,#N/A,FALSE,"PL";#N/A,#N/A,FALSE,"처분";#N/A,#N/A,FALSE,"현금";#N/A,#N/A,FALSE,"매출";#N/A,#N/A,FALSE,"원가";#N/A,#N/A,FALSE,"경영"}</definedName>
    <definedName name="운영감가" localSheetId="1">[6]기본재산목록!#REF!</definedName>
    <definedName name="운영감가" localSheetId="2">[6]기본재산목록!#REF!</definedName>
    <definedName name="운영감가">[6]기본재산목록!#REF!</definedName>
    <definedName name="워야" localSheetId="1" hidden="1">#REF!</definedName>
    <definedName name="워야" localSheetId="3" hidden="1">#REF!</definedName>
    <definedName name="워야" localSheetId="2" hidden="1">#REF!</definedName>
    <definedName name="워야" localSheetId="4" hidden="1">#REF!</definedName>
    <definedName name="워야" hidden="1">#REF!</definedName>
    <definedName name="이름" localSheetId="1">#REF!</definedName>
    <definedName name="이름" localSheetId="3">#REF!</definedName>
    <definedName name="이름" localSheetId="2">#REF!</definedName>
    <definedName name="이름" localSheetId="4">#REF!</definedName>
    <definedName name="이름">#REF!</definedName>
    <definedName name="이이이이" localSheetId="1">[5]기본재산목록!#REF!</definedName>
    <definedName name="이이이이" localSheetId="2">[5]기본재산목록!#REF!</definedName>
    <definedName name="이이이이">[5]기본재산목록!#REF!</definedName>
    <definedName name="ㅈ" localSheetId="1" hidden="1">#REF!</definedName>
    <definedName name="ㅈ" localSheetId="3" hidden="1">#REF!</definedName>
    <definedName name="ㅈ" localSheetId="2" hidden="1">#REF!</definedName>
    <definedName name="ㅈ" localSheetId="4" hidden="1">#REF!</definedName>
    <definedName name="ㅈ" hidden="1">#REF!</definedName>
    <definedName name="조정" localSheetId="1" hidden="1">#REF!</definedName>
    <definedName name="조정" localSheetId="3" hidden="1">#REF!</definedName>
    <definedName name="조정" localSheetId="2" hidden="1">#REF!</definedName>
    <definedName name="조정" localSheetId="4" hidden="1">#REF!</definedName>
    <definedName name="조정" hidden="1">#REF!</definedName>
    <definedName name="중요성" localSheetId="1" hidden="1">#REF!</definedName>
    <definedName name="중요성" localSheetId="3" hidden="1">#REF!</definedName>
    <definedName name="중요성" localSheetId="2" hidden="1">#REF!</definedName>
    <definedName name="중요성" localSheetId="4" hidden="1">#REF!</definedName>
    <definedName name="중요성" hidden="1">#REF!</definedName>
    <definedName name="중요성이야" localSheetId="1" hidden="1">#REF!</definedName>
    <definedName name="중요성이야" localSheetId="3" hidden="1">#REF!</definedName>
    <definedName name="중요성이야" localSheetId="2" hidden="1">#REF!</definedName>
    <definedName name="중요성이야" localSheetId="4" hidden="1">#REF!</definedName>
    <definedName name="중요성이야" hidden="1">#REF!</definedName>
    <definedName name="총괄" localSheetId="1">[5]기본재산목록!#REF!</definedName>
    <definedName name="총괄" localSheetId="2">[5]기본재산목록!#REF!</definedName>
    <definedName name="총괄">[5]기본재산목록!#REF!</definedName>
    <definedName name="총괄.." localSheetId="1">[5]기본재산목록!#REF!</definedName>
    <definedName name="총괄.." localSheetId="2">[5]기본재산목록!#REF!</definedName>
    <definedName name="총괄..">[5]기본재산목록!#REF!</definedName>
    <definedName name="총평수정" localSheetId="1">#REF!</definedName>
    <definedName name="총평수정" localSheetId="3">#REF!</definedName>
    <definedName name="총평수정" localSheetId="2">#REF!</definedName>
    <definedName name="총평수정" localSheetId="4">#REF!</definedName>
    <definedName name="총평수정">#REF!</definedName>
    <definedName name="ㅋ" localSheetId="1">#REF!</definedName>
    <definedName name="ㅋ" localSheetId="3">#REF!</definedName>
    <definedName name="ㅋ" localSheetId="2">#REF!</definedName>
    <definedName name="ㅋ" localSheetId="4">#REF!</definedName>
    <definedName name="ㅋ">#REF!</definedName>
    <definedName name="폐기자산" localSheetId="1" hidden="1">#REF!</definedName>
    <definedName name="폐기자산" localSheetId="3" hidden="1">#REF!</definedName>
    <definedName name="폐기자산" localSheetId="2" hidden="1">#REF!</definedName>
    <definedName name="폐기자산" localSheetId="4" hidden="1">#REF!</definedName>
    <definedName name="폐기자산" hidden="1">#REF!</definedName>
    <definedName name="표지2" localSheetId="1">#REF!</definedName>
    <definedName name="표지2" localSheetId="3">#REF!</definedName>
    <definedName name="표지2" localSheetId="2">#REF!</definedName>
    <definedName name="표지2" localSheetId="4">#REF!</definedName>
    <definedName name="표지2">#REF!</definedName>
    <definedName name="ㅗㅓ" localSheetId="1" hidden="1">#REF!</definedName>
    <definedName name="ㅗㅓ" localSheetId="3" hidden="1">#REF!</definedName>
    <definedName name="ㅗㅓ" localSheetId="2" hidden="1">#REF!</definedName>
    <definedName name="ㅗㅓ" localSheetId="4" hidden="1">#REF!</definedName>
    <definedName name="ㅗㅓ" hidden="1">#REF!</definedName>
    <definedName name="ㅛ263" localSheetId="1">[5]기본재산목록!#REF!</definedName>
    <definedName name="ㅛ263" localSheetId="2">[5]기본재산목록!#REF!</definedName>
    <definedName name="ㅛ263">[5]기본재산목록!#REF!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6" i="21" l="1"/>
  <c r="C238" i="21"/>
  <c r="G236" i="21"/>
  <c r="G221" i="21"/>
  <c r="C145" i="21"/>
  <c r="C131" i="21"/>
  <c r="C128" i="21"/>
  <c r="C102" i="21"/>
  <c r="C85" i="21"/>
  <c r="C70" i="21"/>
  <c r="G58" i="21"/>
  <c r="C57" i="21"/>
  <c r="G45" i="21"/>
  <c r="C30" i="21"/>
  <c r="G28" i="21"/>
  <c r="C26" i="21"/>
  <c r="C23" i="21"/>
  <c r="C19" i="21"/>
  <c r="G18" i="21"/>
  <c r="C17" i="21"/>
  <c r="G15" i="21"/>
  <c r="C12" i="21"/>
  <c r="G247" i="21" s="1"/>
  <c r="C10" i="21"/>
  <c r="G9" i="21"/>
  <c r="H130" i="18"/>
  <c r="H131" i="18"/>
  <c r="H116" i="17"/>
  <c r="H117" i="17"/>
  <c r="H118" i="17"/>
  <c r="H119" i="17"/>
  <c r="H120" i="17"/>
  <c r="H8" i="16"/>
  <c r="H9" i="16"/>
  <c r="H10" i="16"/>
  <c r="H11" i="16"/>
  <c r="H12" i="16"/>
  <c r="H13" i="16"/>
  <c r="H14" i="16"/>
  <c r="H15" i="16"/>
  <c r="H16" i="16"/>
  <c r="H17" i="16"/>
  <c r="H18" i="16"/>
  <c r="H19" i="16"/>
  <c r="H20" i="16"/>
  <c r="H21" i="16"/>
  <c r="H22" i="16"/>
  <c r="H23" i="16"/>
  <c r="H24" i="16"/>
  <c r="H25" i="16"/>
  <c r="H26" i="16"/>
  <c r="H27" i="16"/>
  <c r="H28" i="16"/>
  <c r="H29" i="16"/>
  <c r="H30" i="16"/>
  <c r="G154" i="15"/>
  <c r="H154" i="15"/>
  <c r="I154" i="15"/>
  <c r="F154" i="15"/>
  <c r="H153" i="15"/>
  <c r="I153" i="15"/>
  <c r="H152" i="15"/>
  <c r="I152" i="15"/>
  <c r="G153" i="15"/>
  <c r="F153" i="15"/>
  <c r="G152" i="15"/>
  <c r="F152" i="15"/>
  <c r="E294" i="23"/>
  <c r="D294" i="23"/>
  <c r="C294" i="23"/>
  <c r="E293" i="23"/>
  <c r="E292" i="23"/>
  <c r="E291" i="23"/>
  <c r="E290" i="23"/>
  <c r="E289" i="23"/>
  <c r="E288" i="23"/>
  <c r="E287" i="23"/>
  <c r="E286" i="23"/>
  <c r="E285" i="23"/>
  <c r="E284" i="23"/>
  <c r="E283" i="23"/>
  <c r="E282" i="23"/>
  <c r="E281" i="23"/>
  <c r="E280" i="23"/>
  <c r="E279" i="23"/>
  <c r="E278" i="23"/>
  <c r="E277" i="23"/>
  <c r="E276" i="23"/>
  <c r="E275" i="23"/>
  <c r="E274" i="23"/>
  <c r="E273" i="23"/>
  <c r="E272" i="23"/>
  <c r="E271" i="23"/>
  <c r="E270" i="23"/>
  <c r="E269" i="23"/>
  <c r="E268" i="23"/>
  <c r="E267" i="23"/>
  <c r="E266" i="23"/>
  <c r="E265" i="23"/>
  <c r="E264" i="23"/>
  <c r="E263" i="23"/>
  <c r="E262" i="23"/>
  <c r="E261" i="23"/>
  <c r="E260" i="23"/>
  <c r="E259" i="23"/>
  <c r="E258" i="23"/>
  <c r="E257" i="23"/>
  <c r="E256" i="23"/>
  <c r="E255" i="23"/>
  <c r="E254" i="23"/>
  <c r="E253" i="23"/>
  <c r="E252" i="23"/>
  <c r="E251" i="23"/>
  <c r="E250" i="23"/>
  <c r="E249" i="23"/>
  <c r="E248" i="23"/>
  <c r="E247" i="23"/>
  <c r="E246" i="23"/>
  <c r="E245" i="23"/>
  <c r="E244" i="23"/>
  <c r="E243" i="23"/>
  <c r="E242" i="23"/>
  <c r="E241" i="23"/>
  <c r="E240" i="23"/>
  <c r="E239" i="23"/>
  <c r="E238" i="23"/>
  <c r="E237" i="23"/>
  <c r="E236" i="23"/>
  <c r="E235" i="23"/>
  <c r="E234" i="23"/>
  <c r="E233" i="23"/>
  <c r="E232" i="23"/>
  <c r="E231" i="23"/>
  <c r="E230" i="23"/>
  <c r="E229" i="23"/>
  <c r="E228" i="23"/>
  <c r="E227" i="23"/>
  <c r="E226" i="23"/>
  <c r="E225" i="23"/>
  <c r="E224" i="23"/>
  <c r="E223" i="23"/>
  <c r="E222" i="23"/>
  <c r="E221" i="23"/>
  <c r="E220" i="23"/>
  <c r="E219" i="23"/>
  <c r="E218" i="23"/>
  <c r="E217" i="23"/>
  <c r="E216" i="23"/>
  <c r="E215" i="23"/>
  <c r="E214" i="23"/>
  <c r="E213" i="23"/>
  <c r="E212" i="23"/>
  <c r="E211" i="23"/>
  <c r="E210" i="23"/>
  <c r="E209" i="23"/>
  <c r="E208" i="23"/>
  <c r="E207" i="23"/>
  <c r="E206" i="23"/>
  <c r="E205" i="23"/>
  <c r="E204" i="23"/>
  <c r="E203" i="23"/>
  <c r="E202" i="23"/>
  <c r="E201" i="23"/>
  <c r="E200" i="23"/>
  <c r="E199" i="23"/>
  <c r="E198" i="23"/>
  <c r="E197" i="23"/>
  <c r="E196" i="23"/>
  <c r="E195" i="23"/>
  <c r="E194" i="23"/>
  <c r="E193" i="23"/>
  <c r="E192" i="23"/>
  <c r="E191" i="23"/>
  <c r="E190" i="23"/>
  <c r="E189" i="23"/>
  <c r="E188" i="23"/>
  <c r="E187" i="23"/>
  <c r="E186" i="23"/>
  <c r="E185" i="23"/>
  <c r="E184" i="23"/>
  <c r="E183" i="23"/>
  <c r="E182" i="23"/>
  <c r="E181" i="23"/>
  <c r="E180" i="23"/>
  <c r="E179" i="23"/>
  <c r="E178" i="23"/>
  <c r="E177" i="23"/>
  <c r="E176" i="23"/>
  <c r="E175" i="23"/>
  <c r="E174" i="23"/>
  <c r="E173" i="23"/>
  <c r="E172" i="23"/>
  <c r="E171" i="23"/>
  <c r="E170" i="23"/>
  <c r="E169" i="23"/>
  <c r="E168" i="23"/>
  <c r="E167" i="23"/>
  <c r="E166" i="23"/>
  <c r="E165" i="23"/>
  <c r="E164" i="23"/>
  <c r="E163" i="23"/>
  <c r="E162" i="23"/>
  <c r="E161" i="23"/>
  <c r="E160" i="23"/>
  <c r="E159" i="23"/>
  <c r="E158" i="23"/>
  <c r="E157" i="23"/>
  <c r="E156" i="23"/>
  <c r="E155" i="23"/>
  <c r="E154" i="23"/>
  <c r="E153" i="23"/>
  <c r="E152" i="23"/>
  <c r="E151" i="23"/>
  <c r="E150" i="23"/>
  <c r="E149" i="23"/>
  <c r="E148" i="23"/>
  <c r="E147" i="23"/>
  <c r="E146" i="23"/>
  <c r="E145" i="23"/>
  <c r="E144" i="23"/>
  <c r="E143" i="23"/>
  <c r="E142" i="23"/>
  <c r="E141" i="23"/>
  <c r="E140" i="23"/>
  <c r="E139" i="23"/>
  <c r="E138" i="23"/>
  <c r="E137" i="23"/>
  <c r="E136" i="23"/>
  <c r="E135" i="23"/>
  <c r="E134" i="23"/>
  <c r="E133" i="23"/>
  <c r="E132" i="23"/>
  <c r="E131" i="23"/>
  <c r="E130" i="23"/>
  <c r="E129" i="23"/>
  <c r="E128" i="23"/>
  <c r="E127" i="23"/>
  <c r="E126" i="23"/>
  <c r="E125" i="23"/>
  <c r="E124" i="23"/>
  <c r="E123" i="23"/>
  <c r="E122" i="23"/>
  <c r="E121" i="23"/>
  <c r="E120" i="23"/>
  <c r="E119" i="23"/>
  <c r="E118" i="23"/>
  <c r="E117" i="23"/>
  <c r="E116" i="23"/>
  <c r="E115" i="23"/>
  <c r="E114" i="23"/>
  <c r="E113" i="23"/>
  <c r="E112" i="23"/>
  <c r="E111" i="23"/>
  <c r="E110" i="23"/>
  <c r="E109" i="23"/>
  <c r="E108" i="23"/>
  <c r="E107" i="23"/>
  <c r="E106" i="23"/>
  <c r="E105" i="23"/>
  <c r="E104" i="23"/>
  <c r="E103" i="23"/>
  <c r="E102" i="23"/>
  <c r="E101" i="23"/>
  <c r="E100" i="23"/>
  <c r="E99" i="23"/>
  <c r="E98" i="23"/>
  <c r="E97" i="23"/>
  <c r="E96" i="23"/>
  <c r="E95" i="23"/>
  <c r="E94" i="23"/>
  <c r="E93" i="23"/>
  <c r="E92" i="23"/>
  <c r="E91" i="23"/>
  <c r="E90" i="23"/>
  <c r="E89" i="23"/>
  <c r="E88" i="23"/>
  <c r="E87" i="23"/>
  <c r="E86" i="23"/>
  <c r="E85" i="23"/>
  <c r="E84" i="23"/>
  <c r="E83" i="23"/>
  <c r="E82" i="23"/>
  <c r="E81" i="23"/>
  <c r="E80" i="23"/>
  <c r="E79" i="23"/>
  <c r="E78" i="23"/>
  <c r="E77" i="23"/>
  <c r="E76" i="23"/>
  <c r="E75" i="23"/>
  <c r="E74" i="23"/>
  <c r="E73" i="23"/>
  <c r="E72" i="23"/>
  <c r="E71" i="23"/>
  <c r="E70" i="23"/>
  <c r="E69" i="23"/>
  <c r="E68" i="23"/>
  <c r="E67" i="23"/>
  <c r="E66" i="23"/>
  <c r="E65" i="23"/>
  <c r="E64" i="23"/>
  <c r="E63" i="23"/>
  <c r="E62" i="23"/>
  <c r="E61" i="23"/>
  <c r="E60" i="23"/>
  <c r="E59" i="23"/>
  <c r="E58" i="23"/>
  <c r="E57" i="23"/>
  <c r="E56" i="23"/>
  <c r="E55" i="23"/>
  <c r="E54" i="23"/>
  <c r="E53" i="23"/>
  <c r="E52" i="23"/>
  <c r="E51" i="23"/>
  <c r="E50" i="23"/>
  <c r="E49" i="23"/>
  <c r="E48" i="23"/>
  <c r="E47" i="23"/>
  <c r="E46" i="23"/>
  <c r="E45" i="23"/>
  <c r="E44" i="23"/>
  <c r="E43" i="23"/>
  <c r="E42" i="23"/>
  <c r="E41" i="23"/>
  <c r="E40" i="23"/>
  <c r="E39" i="23"/>
  <c r="E38" i="23"/>
  <c r="E37" i="23"/>
  <c r="E36" i="23"/>
  <c r="E35" i="23"/>
  <c r="E34" i="23"/>
  <c r="E33" i="23"/>
  <c r="E32" i="23"/>
  <c r="E31" i="23"/>
  <c r="E30" i="23"/>
  <c r="E29" i="23"/>
  <c r="E28" i="23"/>
  <c r="E27" i="23"/>
  <c r="E26" i="23"/>
  <c r="E25" i="23"/>
  <c r="E24" i="23"/>
  <c r="E23" i="23"/>
  <c r="E22" i="23"/>
  <c r="E21" i="23"/>
  <c r="E20" i="23"/>
  <c r="E19" i="23"/>
  <c r="E18" i="23"/>
  <c r="E17" i="23"/>
  <c r="E16" i="23"/>
  <c r="E15" i="23"/>
  <c r="E14" i="23"/>
  <c r="E13" i="23"/>
  <c r="E12" i="23"/>
  <c r="E11" i="23"/>
  <c r="E10" i="23"/>
  <c r="E9" i="23"/>
  <c r="E8" i="23"/>
  <c r="E7" i="23"/>
  <c r="D20" i="22"/>
  <c r="D46" i="20"/>
  <c r="E22" i="19"/>
  <c r="G133" i="18"/>
  <c r="F133" i="18"/>
  <c r="E133" i="18"/>
  <c r="D133" i="18"/>
  <c r="H129" i="18"/>
  <c r="H128" i="18"/>
  <c r="H127" i="18"/>
  <c r="H126" i="18"/>
  <c r="H125" i="18"/>
  <c r="H124" i="18"/>
  <c r="H123" i="18"/>
  <c r="H122" i="18"/>
  <c r="H121" i="18"/>
  <c r="H120" i="18"/>
  <c r="H119" i="18"/>
  <c r="H118" i="18"/>
  <c r="H117" i="18"/>
  <c r="H116" i="18"/>
  <c r="H115" i="18"/>
  <c r="H114" i="18"/>
  <c r="H113" i="18"/>
  <c r="H112" i="18"/>
  <c r="H111" i="18"/>
  <c r="H110" i="18"/>
  <c r="H109" i="18"/>
  <c r="H108" i="18"/>
  <c r="H107" i="18"/>
  <c r="H106" i="18"/>
  <c r="H105" i="18"/>
  <c r="H104" i="18"/>
  <c r="H103" i="18"/>
  <c r="H102" i="18"/>
  <c r="H101" i="18"/>
  <c r="H100" i="18"/>
  <c r="H99" i="18"/>
  <c r="H98" i="18"/>
  <c r="H97" i="18"/>
  <c r="H96" i="18"/>
  <c r="H95" i="18"/>
  <c r="H94" i="18"/>
  <c r="H93" i="18"/>
  <c r="H92" i="18"/>
  <c r="H91" i="18"/>
  <c r="H90" i="18"/>
  <c r="H89" i="18"/>
  <c r="H88" i="18"/>
  <c r="H87" i="18"/>
  <c r="H86" i="18"/>
  <c r="H85" i="18"/>
  <c r="H84" i="18"/>
  <c r="H83" i="18"/>
  <c r="H82" i="18"/>
  <c r="H81" i="18"/>
  <c r="H80" i="18"/>
  <c r="H79" i="18"/>
  <c r="H78" i="18"/>
  <c r="H77" i="18"/>
  <c r="H76" i="18"/>
  <c r="H75" i="18"/>
  <c r="H74" i="18"/>
  <c r="H73" i="18"/>
  <c r="H72" i="18"/>
  <c r="H71" i="18"/>
  <c r="H70" i="18"/>
  <c r="H69" i="18"/>
  <c r="H68" i="18"/>
  <c r="H67" i="18"/>
  <c r="H66" i="18"/>
  <c r="H65" i="18"/>
  <c r="H64" i="18"/>
  <c r="H63" i="18"/>
  <c r="H62" i="18"/>
  <c r="H61" i="18"/>
  <c r="H60" i="18"/>
  <c r="H59" i="18"/>
  <c r="H58" i="18"/>
  <c r="H57" i="18"/>
  <c r="H56" i="18"/>
  <c r="H55" i="18"/>
  <c r="H54" i="18"/>
  <c r="H53" i="18"/>
  <c r="H52" i="18"/>
  <c r="H51" i="18"/>
  <c r="H50" i="18"/>
  <c r="H49" i="18"/>
  <c r="H48" i="18"/>
  <c r="H47" i="18"/>
  <c r="H46" i="18"/>
  <c r="H45" i="18"/>
  <c r="H44" i="18"/>
  <c r="H43" i="18"/>
  <c r="H42" i="18"/>
  <c r="H41" i="18"/>
  <c r="H40" i="18"/>
  <c r="H39" i="18"/>
  <c r="H38" i="18"/>
  <c r="H37" i="18"/>
  <c r="H36" i="18"/>
  <c r="H35" i="18"/>
  <c r="H34" i="18"/>
  <c r="H33" i="18"/>
  <c r="H32" i="18"/>
  <c r="H31" i="18"/>
  <c r="H30" i="18"/>
  <c r="H29" i="18"/>
  <c r="H28" i="18"/>
  <c r="H27" i="18"/>
  <c r="H26" i="18"/>
  <c r="H25" i="18"/>
  <c r="H24" i="18"/>
  <c r="H23" i="18"/>
  <c r="H22" i="18"/>
  <c r="H21" i="18"/>
  <c r="H20" i="18"/>
  <c r="H19" i="18"/>
  <c r="H18" i="18"/>
  <c r="H17" i="18"/>
  <c r="H16" i="18"/>
  <c r="H15" i="18"/>
  <c r="H14" i="18"/>
  <c r="H13" i="18"/>
  <c r="H12" i="18"/>
  <c r="H11" i="18"/>
  <c r="H10" i="18"/>
  <c r="H9" i="18"/>
  <c r="H8" i="18"/>
  <c r="H7" i="18"/>
  <c r="H133" i="18" s="1"/>
  <c r="G122" i="17"/>
  <c r="F122" i="17"/>
  <c r="E122" i="17"/>
  <c r="D122" i="17"/>
  <c r="H115" i="17"/>
  <c r="H114" i="17"/>
  <c r="H113" i="17"/>
  <c r="H112" i="17"/>
  <c r="H111" i="17"/>
  <c r="H110" i="17"/>
  <c r="H109" i="17"/>
  <c r="H108" i="17"/>
  <c r="H107" i="17"/>
  <c r="H106" i="17"/>
  <c r="H105" i="17"/>
  <c r="H104" i="17"/>
  <c r="H103" i="17"/>
  <c r="H102" i="17"/>
  <c r="H101" i="17"/>
  <c r="H100" i="17"/>
  <c r="H99" i="17"/>
  <c r="H98" i="17"/>
  <c r="H97" i="17"/>
  <c r="H96" i="17"/>
  <c r="H95" i="17"/>
  <c r="H94" i="17"/>
  <c r="H93" i="17"/>
  <c r="H92" i="17"/>
  <c r="H91" i="17"/>
  <c r="H90" i="17"/>
  <c r="H89" i="17"/>
  <c r="H88" i="17"/>
  <c r="H87" i="17"/>
  <c r="H86" i="17"/>
  <c r="H85" i="17"/>
  <c r="H84" i="17"/>
  <c r="H83" i="17"/>
  <c r="H82" i="17"/>
  <c r="H81" i="17"/>
  <c r="H80" i="17"/>
  <c r="H79" i="17"/>
  <c r="H78" i="17"/>
  <c r="H77" i="17"/>
  <c r="H76" i="17"/>
  <c r="H75" i="17"/>
  <c r="H74" i="17"/>
  <c r="H73" i="17"/>
  <c r="H72" i="17"/>
  <c r="H71" i="17"/>
  <c r="H70" i="17"/>
  <c r="H69" i="17"/>
  <c r="H68" i="17"/>
  <c r="H67" i="17"/>
  <c r="H66" i="17"/>
  <c r="H65" i="17"/>
  <c r="H64" i="17"/>
  <c r="H63" i="17"/>
  <c r="H62" i="17"/>
  <c r="H61" i="17"/>
  <c r="H60" i="17"/>
  <c r="H59" i="17"/>
  <c r="H58" i="17"/>
  <c r="H57" i="17"/>
  <c r="H56" i="17"/>
  <c r="H55" i="17"/>
  <c r="H54" i="17"/>
  <c r="H53" i="17"/>
  <c r="H52" i="17"/>
  <c r="H51" i="17"/>
  <c r="H50" i="17"/>
  <c r="H49" i="17"/>
  <c r="H48" i="17"/>
  <c r="H47" i="17"/>
  <c r="H46" i="17"/>
  <c r="H45" i="17"/>
  <c r="H44" i="17"/>
  <c r="H43" i="17"/>
  <c r="H42" i="17"/>
  <c r="H41" i="17"/>
  <c r="H40" i="17"/>
  <c r="H39" i="17"/>
  <c r="H38" i="17"/>
  <c r="H37" i="17"/>
  <c r="H36" i="17"/>
  <c r="H35" i="17"/>
  <c r="H34" i="17"/>
  <c r="H33" i="17"/>
  <c r="H32" i="17"/>
  <c r="H31" i="17"/>
  <c r="H30" i="17"/>
  <c r="H29" i="17"/>
  <c r="H28" i="17"/>
  <c r="H27" i="17"/>
  <c r="H26" i="17"/>
  <c r="H25" i="17"/>
  <c r="H24" i="17"/>
  <c r="H23" i="17"/>
  <c r="H22" i="17"/>
  <c r="H21" i="17"/>
  <c r="H20" i="17"/>
  <c r="H19" i="17"/>
  <c r="H18" i="17"/>
  <c r="H17" i="17"/>
  <c r="H16" i="17"/>
  <c r="H15" i="17"/>
  <c r="H14" i="17"/>
  <c r="H13" i="17"/>
  <c r="H12" i="17"/>
  <c r="H11" i="17"/>
  <c r="H10" i="17"/>
  <c r="H9" i="17"/>
  <c r="H8" i="17"/>
  <c r="H7" i="17"/>
  <c r="H122" i="17" s="1"/>
  <c r="G31" i="16"/>
  <c r="F31" i="16"/>
  <c r="E31" i="16"/>
  <c r="D31" i="16"/>
  <c r="E42" i="12"/>
  <c r="D42" i="12"/>
  <c r="C42" i="12"/>
  <c r="E12" i="12"/>
  <c r="D12" i="12"/>
  <c r="C12" i="12"/>
  <c r="E122" i="11"/>
  <c r="D122" i="11"/>
  <c r="C122" i="11"/>
  <c r="D28" i="13"/>
  <c r="C28" i="13"/>
  <c r="B28" i="13"/>
  <c r="A28" i="13"/>
  <c r="E23" i="13"/>
  <c r="E28" i="13" s="1"/>
  <c r="D14" i="13"/>
  <c r="C14" i="13"/>
  <c r="B14" i="13"/>
  <c r="A14" i="13"/>
  <c r="E7" i="13"/>
  <c r="E6" i="13"/>
  <c r="E14" i="13" s="1"/>
  <c r="E64" i="10"/>
  <c r="D64" i="10"/>
  <c r="C64" i="10"/>
  <c r="E17" i="9"/>
  <c r="D17" i="9"/>
  <c r="C17" i="9"/>
  <c r="G16" i="1"/>
  <c r="E16" i="1"/>
  <c r="D16" i="1"/>
  <c r="H31" i="16" l="1"/>
  <c r="G17" i="1"/>
</calcChain>
</file>

<file path=xl/comments1.xml><?xml version="1.0" encoding="utf-8"?>
<comments xmlns="http://schemas.openxmlformats.org/spreadsheetml/2006/main">
  <authors>
    <author>user</author>
    <author>뉴서울</author>
  </authors>
  <commentList>
    <comment ref="B11" authorId="0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2011년 일부 불용처리 : 287,888,980원
2012년 일부 불용처리 : 38,799,048원
2015년 일부 불용처리
: 426,190,000원(23대)</t>
        </r>
      </text>
    </comment>
    <comment ref="B18" authorId="1" shapeId="0">
      <text>
        <r>
          <rPr>
            <b/>
            <sz val="9"/>
            <color indexed="81"/>
            <rFont val="굴림"/>
            <family val="3"/>
            <charset val="129"/>
          </rPr>
          <t>뉴서울:</t>
        </r>
        <r>
          <rPr>
            <sz val="9"/>
            <color indexed="81"/>
            <rFont val="굴림"/>
            <family val="3"/>
            <charset val="129"/>
          </rPr>
          <t xml:space="preserve">
구축물에서 이동
10.01.11</t>
        </r>
      </text>
    </comment>
  </commentList>
</comments>
</file>

<file path=xl/comments2.xml><?xml version="1.0" encoding="utf-8"?>
<comments xmlns="http://schemas.openxmlformats.org/spreadsheetml/2006/main">
  <authors>
    <author>user</author>
    <author>뉴서울</author>
  </authors>
  <commentList>
    <comment ref="E8" authorId="0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2011년 일부 불용처리 : 10,438,568원
2012년 일부 불용처리 : 4,265,450원</t>
        </r>
      </text>
    </comment>
    <comment ref="E26" authorId="1" shapeId="0">
      <text>
        <r>
          <rPr>
            <b/>
            <sz val="9"/>
            <color indexed="81"/>
            <rFont val="굴림"/>
            <family val="3"/>
            <charset val="129"/>
          </rPr>
          <t>뉴서울:</t>
        </r>
        <r>
          <rPr>
            <sz val="9"/>
            <color indexed="81"/>
            <rFont val="굴림"/>
            <family val="3"/>
            <charset val="129"/>
          </rPr>
          <t xml:space="preserve">
구축물에서 이동
04.06.29
10.01.11</t>
        </r>
      </text>
    </comment>
    <comment ref="A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2012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일부 불용처리 : 1,000,000원</t>
        </r>
      </text>
    </comment>
    <comment ref="A52" authorId="0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2011년 일부 불용처리: 336,364원</t>
        </r>
      </text>
    </comment>
    <comment ref="A5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2012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일부 불용처리 : 324,545원</t>
        </r>
      </text>
    </comment>
    <comment ref="E6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2012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일부 불용처리 : 2,550,000원</t>
        </r>
      </text>
    </comment>
  </commentList>
</comments>
</file>

<file path=xl/comments3.xml><?xml version="1.0" encoding="utf-8"?>
<comments xmlns="http://schemas.openxmlformats.org/spreadsheetml/2006/main">
  <authors>
    <author>뉴서울</author>
    <author>user</author>
  </authors>
  <commentList>
    <comment ref="B7" authorId="0" shapeId="0">
      <text>
        <r>
          <rPr>
            <b/>
            <sz val="9"/>
            <color indexed="81"/>
            <rFont val="굴림"/>
            <family val="3"/>
            <charset val="129"/>
          </rPr>
          <t>뉴서울:</t>
        </r>
        <r>
          <rPr>
            <sz val="9"/>
            <color indexed="81"/>
            <rFont val="굴림"/>
            <family val="3"/>
            <charset val="129"/>
          </rPr>
          <t xml:space="preserve">
비품에서 이동</t>
        </r>
      </text>
    </comment>
    <comment ref="B8" authorId="0" shapeId="0">
      <text>
        <r>
          <rPr>
            <b/>
            <sz val="9"/>
            <color indexed="81"/>
            <rFont val="굴림"/>
            <family val="3"/>
            <charset val="129"/>
          </rPr>
          <t>뉴서울:</t>
        </r>
        <r>
          <rPr>
            <sz val="9"/>
            <color indexed="81"/>
            <rFont val="굴림"/>
            <family val="3"/>
            <charset val="129"/>
          </rPr>
          <t xml:space="preserve">
비품에서 이동</t>
        </r>
      </text>
    </comment>
    <comment ref="B12" authorId="1" shapeId="0">
      <text>
        <r>
          <rPr>
            <b/>
            <sz val="9"/>
            <color indexed="81"/>
            <rFont val="굴림"/>
            <family val="3"/>
            <charset val="129"/>
          </rPr>
          <t>user:</t>
        </r>
        <r>
          <rPr>
            <sz val="9"/>
            <color indexed="81"/>
            <rFont val="굴림"/>
            <family val="3"/>
            <charset val="129"/>
          </rPr>
          <t xml:space="preserve">
2011년 일부 불용처리 : 35,000원
2016년 일부 불용처리 
: 350,000원</t>
        </r>
      </text>
    </comment>
  </commentList>
</comments>
</file>

<file path=xl/sharedStrings.xml><?xml version="1.0" encoding="utf-8"?>
<sst xmlns="http://schemas.openxmlformats.org/spreadsheetml/2006/main" count="2594" uniqueCount="1591">
  <si>
    <t xml:space="preserve"> </t>
  </si>
  <si>
    <t>(단위 :  원)</t>
    <phoneticPr fontId="10" type="noConversion"/>
  </si>
  <si>
    <t>항  목</t>
  </si>
  <si>
    <t>내          역</t>
  </si>
  <si>
    <t>금  액</t>
  </si>
  <si>
    <t>합     계</t>
  </si>
  <si>
    <t>2017년 12월 31일 현재</t>
    <phoneticPr fontId="5" type="noConversion"/>
  </si>
  <si>
    <t>금   액</t>
  </si>
  <si>
    <t>비   고</t>
  </si>
  <si>
    <t>토지내역명세서</t>
    <phoneticPr fontId="5" type="noConversion"/>
  </si>
  <si>
    <t>지  목</t>
  </si>
  <si>
    <t>지  번</t>
  </si>
  <si>
    <t>면  적</t>
  </si>
  <si>
    <t xml:space="preserve"> 금   액 </t>
  </si>
  <si>
    <t xml:space="preserve"> 평방미터 </t>
  </si>
  <si>
    <t>대지</t>
  </si>
  <si>
    <t>종로구 대학로 8길 7(예술극장)
(동숭동 1-111)</t>
    <phoneticPr fontId="5" type="noConversion"/>
  </si>
  <si>
    <t>종로구 동숭길 3(예술가의집및미술관)
(동숭동 1-130)</t>
    <phoneticPr fontId="5" type="noConversion"/>
  </si>
  <si>
    <t>대지</t>
    <phoneticPr fontId="5" type="noConversion"/>
  </si>
  <si>
    <t>고양시 일산동구 성현로 513번길 10
(사리현동 455-6)</t>
    <phoneticPr fontId="5" type="noConversion"/>
  </si>
  <si>
    <t>고양시 일산동구 성현로 513번길 10
(사리현동 464-1)</t>
    <phoneticPr fontId="5" type="noConversion"/>
  </si>
  <si>
    <t>고양시 일산동구 성현로 513번길 10
(사리현동 464-2)</t>
    <phoneticPr fontId="5" type="noConversion"/>
  </si>
  <si>
    <t>고양시 일산동구 성현로 513번길 10
(사리현동 464-5)</t>
    <phoneticPr fontId="5" type="noConversion"/>
  </si>
  <si>
    <t>종로구 동숭동 대학로 10길 17(문화공간)
(동숭동 1-67)</t>
    <phoneticPr fontId="5" type="noConversion"/>
  </si>
  <si>
    <t>전라남도 나주시 빛가람로 640
(빛가람동 352번지)</t>
    <phoneticPr fontId="5" type="noConversion"/>
  </si>
  <si>
    <t>구분</t>
  </si>
  <si>
    <t>취득일</t>
  </si>
  <si>
    <t>전기이월</t>
  </si>
  <si>
    <t>상각누계액</t>
  </si>
  <si>
    <t>잔존가액</t>
  </si>
  <si>
    <t>취득가액</t>
  </si>
  <si>
    <t>예술극장</t>
  </si>
  <si>
    <t>계</t>
  </si>
  <si>
    <t>경비실</t>
  </si>
  <si>
    <t>문서보관창고</t>
  </si>
  <si>
    <t>주차장</t>
  </si>
  <si>
    <t>전산실</t>
  </si>
  <si>
    <t>시설문경보기</t>
  </si>
  <si>
    <t>철재샷다</t>
  </si>
  <si>
    <t>재부동</t>
  </si>
  <si>
    <t>연수동이중창</t>
  </si>
  <si>
    <t>항온항습기(연)</t>
  </si>
  <si>
    <t>페수처리(연)</t>
  </si>
  <si>
    <t>전기시설물(연)</t>
  </si>
  <si>
    <t>배관설비(문)</t>
  </si>
  <si>
    <t>이동식칸막이</t>
  </si>
  <si>
    <t>무대바닥교체</t>
  </si>
  <si>
    <t>무연소각로(문)</t>
  </si>
  <si>
    <t>마루바닥(문)</t>
  </si>
  <si>
    <t>소방시설보수문</t>
  </si>
  <si>
    <t>유리방범샷다</t>
  </si>
  <si>
    <t>폐수처리(연)</t>
  </si>
  <si>
    <t>공조기교체(문)</t>
  </si>
  <si>
    <t>변압기절연유</t>
  </si>
  <si>
    <t>흐름전간이벽설치</t>
  </si>
  <si>
    <t>방범차단막설치(미)</t>
  </si>
  <si>
    <t>모빌랙설치</t>
  </si>
  <si>
    <t>파티션제작</t>
  </si>
  <si>
    <t>기계실방음박스</t>
  </si>
  <si>
    <t>방범시설교체공사</t>
  </si>
  <si>
    <t>담장보수.쓰레기야적장</t>
  </si>
  <si>
    <t>편의시설 공사(문)</t>
  </si>
  <si>
    <t>기관실개보수</t>
  </si>
  <si>
    <t>반출입구처마(문)</t>
  </si>
  <si>
    <t>소극장목재마루(문)</t>
  </si>
  <si>
    <t>식당설치 공사(문)</t>
  </si>
  <si>
    <t>주차장개보수공사(문)</t>
  </si>
  <si>
    <t>인테리어구매설치(미)</t>
  </si>
  <si>
    <t>관급자재구매설치(미)</t>
  </si>
  <si>
    <t>그리드공사(예술)</t>
  </si>
  <si>
    <t>무대단열흡음재공사(예)</t>
  </si>
  <si>
    <t>미술회관개보수인테리어</t>
  </si>
  <si>
    <t>감시장비교체(미)</t>
  </si>
  <si>
    <t>실내건축공사(미)</t>
  </si>
  <si>
    <t>조명공사(미)</t>
  </si>
  <si>
    <t>수장고공사(미)</t>
  </si>
  <si>
    <t>대극장휴게실</t>
  </si>
  <si>
    <t>대극장놀이시설</t>
  </si>
  <si>
    <t>대극장무대물품창고</t>
  </si>
  <si>
    <t>예술극장 사무실 확장공사</t>
    <phoneticPr fontId="18" type="noConversion"/>
  </si>
  <si>
    <t>예술가종합지원실(구창작지원실) 리노베이션</t>
  </si>
  <si>
    <t>아르코미술관 아카이브 미디어룸 공간 조성</t>
  </si>
  <si>
    <t>나주 신청사 인터넷 기반 조성</t>
  </si>
  <si>
    <t>(단위 : 원)</t>
  </si>
  <si>
    <t>무대면막1식</t>
  </si>
  <si>
    <t>음향장치1식</t>
  </si>
  <si>
    <t>변전실</t>
  </si>
  <si>
    <t>마이크라인1식</t>
  </si>
  <si>
    <t>변압기용량감량</t>
  </si>
  <si>
    <t>보일러공사1식</t>
  </si>
  <si>
    <t>자동개폐기(문)</t>
  </si>
  <si>
    <t>냉동기,도시가스</t>
  </si>
  <si>
    <t>테이블리프트</t>
  </si>
  <si>
    <t>무대덧마루1식</t>
  </si>
  <si>
    <t>기중차단기</t>
  </si>
  <si>
    <t>음향반사판</t>
  </si>
  <si>
    <t>고압차단기</t>
  </si>
  <si>
    <t>승강기1식</t>
  </si>
  <si>
    <t>CCTV,전자감지기</t>
  </si>
  <si>
    <t>배관설비</t>
  </si>
  <si>
    <t>전화교환대</t>
  </si>
  <si>
    <t>공조시설인입</t>
  </si>
  <si>
    <t>인터폰(연)</t>
  </si>
  <si>
    <t>연구소난방배관</t>
  </si>
  <si>
    <t>냉방기설치</t>
  </si>
  <si>
    <t>강제배기시설</t>
  </si>
  <si>
    <t>물탱크(연)</t>
  </si>
  <si>
    <t>전산실주전원증설</t>
  </si>
  <si>
    <t>음향시설(미)</t>
  </si>
  <si>
    <t>오케스트라핏트</t>
  </si>
  <si>
    <t>특고압케이블(연)</t>
  </si>
  <si>
    <t>작업용콤퓨레샤</t>
  </si>
  <si>
    <t>교육용콤퓨레샤</t>
  </si>
  <si>
    <t>음향반사판(문)</t>
  </si>
  <si>
    <t>무선마이크(연)</t>
  </si>
  <si>
    <t>바톤감속기(연)</t>
  </si>
  <si>
    <t>조명기재설치(연)</t>
  </si>
  <si>
    <t>승강기기계실이전</t>
  </si>
  <si>
    <t>공조기교체</t>
  </si>
  <si>
    <t>냉방기 보수공사</t>
  </si>
  <si>
    <t>조명기자재</t>
  </si>
  <si>
    <t>특고압누전설비</t>
  </si>
  <si>
    <t>전기시설고압</t>
  </si>
  <si>
    <t>전기용량증설</t>
  </si>
  <si>
    <t>공연연습실공조기</t>
  </si>
  <si>
    <t>고압차단기보수</t>
  </si>
  <si>
    <t>전기승압공사</t>
  </si>
  <si>
    <t>조명용 기자재(문)</t>
  </si>
  <si>
    <t>음향기자재(문)</t>
  </si>
  <si>
    <t>프로세움타워설치(문)</t>
  </si>
  <si>
    <t>소극장상부구조물(문)</t>
  </si>
  <si>
    <t>조명기자재(문)</t>
  </si>
  <si>
    <t>펌프류교체공사(미)</t>
  </si>
  <si>
    <t>탱크류교체공사(미)</t>
  </si>
  <si>
    <t>보일러연도교체(연)</t>
  </si>
  <si>
    <t>녹음기자재1식(연)</t>
  </si>
  <si>
    <t>무대조명기자재(연)</t>
  </si>
  <si>
    <t>냉방기구입(문)</t>
  </si>
  <si>
    <t>룸에어콘설치(문)</t>
  </si>
  <si>
    <t>이중문설치공사(문)</t>
  </si>
  <si>
    <t>음향기자재설치(문)</t>
  </si>
  <si>
    <t>조명기자재구입(문)</t>
  </si>
  <si>
    <t>냉난방기설치(문)</t>
  </si>
  <si>
    <t>CCTV시스템 교체(문)</t>
  </si>
  <si>
    <t>음향기자재구매(미)</t>
  </si>
  <si>
    <t>무대조명(예)</t>
  </si>
  <si>
    <t>바닥패치공사(연)</t>
  </si>
  <si>
    <t>콘솔보수공사(연)</t>
  </si>
  <si>
    <t>보일러교체(연)</t>
  </si>
  <si>
    <t>소화배관보수(예)</t>
  </si>
  <si>
    <t>내부설치공사(미)</t>
  </si>
  <si>
    <t>기계배관설비공사(미)</t>
  </si>
  <si>
    <t>냉각탐보수공사(미)</t>
  </si>
  <si>
    <t>가스버너교체(미)</t>
  </si>
  <si>
    <t>객석출입방음문</t>
  </si>
  <si>
    <t>예슬극장네트웍</t>
  </si>
  <si>
    <t>레자방음문</t>
  </si>
  <si>
    <t>대극장조명디머</t>
  </si>
  <si>
    <t>축전지설비</t>
  </si>
  <si>
    <t>CCTV 시스템</t>
  </si>
  <si>
    <t>전자전광판</t>
  </si>
  <si>
    <t>디머 DMW 분배기</t>
  </si>
  <si>
    <t>조명유니트</t>
  </si>
  <si>
    <t>적외선카메라</t>
  </si>
  <si>
    <t>전기소방화재예측시스템</t>
  </si>
  <si>
    <t>급수가압펌프</t>
  </si>
  <si>
    <t>시스템에어컨(겸용)</t>
  </si>
  <si>
    <t>도시가스 사용시설</t>
  </si>
  <si>
    <t>승강기교체공사</t>
  </si>
  <si>
    <t>화재예측시스템보완</t>
  </si>
  <si>
    <t>극장의자</t>
  </si>
  <si>
    <t>장애인리프트</t>
  </si>
  <si>
    <t>조명기구</t>
  </si>
  <si>
    <t>무대기계장치</t>
  </si>
  <si>
    <t>절전시스템설치</t>
  </si>
  <si>
    <t>음향장비</t>
  </si>
  <si>
    <t>정수기냉온수기</t>
  </si>
  <si>
    <t>소화전 주펌프 교체</t>
  </si>
  <si>
    <t>미술관 엘리베이터</t>
  </si>
  <si>
    <t>계</t>
    <phoneticPr fontId="10" type="noConversion"/>
  </si>
  <si>
    <t>편사호스공구</t>
  </si>
  <si>
    <t>절연저항측정기외</t>
  </si>
  <si>
    <t>복층공사</t>
  </si>
  <si>
    <t>통신시스템공사</t>
  </si>
  <si>
    <t>사인시설물</t>
  </si>
  <si>
    <t>간판사인디자인</t>
  </si>
  <si>
    <t>냉온수기세관공사</t>
  </si>
  <si>
    <t>승강기용냉방시스템설치</t>
  </si>
  <si>
    <t>문화공간시설물공사</t>
  </si>
  <si>
    <t>2017년 12월 31일 현재</t>
    <phoneticPr fontId="32" type="noConversion"/>
  </si>
  <si>
    <t>구분</t>
    <phoneticPr fontId="4" type="noConversion"/>
  </si>
  <si>
    <t>당기증가액</t>
  </si>
  <si>
    <t>당기말잔액</t>
  </si>
  <si>
    <t>미술작품내역명세서</t>
  </si>
  <si>
    <t>전기말 잔액</t>
  </si>
  <si>
    <t>당기감소액</t>
  </si>
  <si>
    <t xml:space="preserve"> 세부 내역은</t>
  </si>
  <si>
    <t>입목내역명세서</t>
  </si>
  <si>
    <t>도서내역명세서</t>
  </si>
  <si>
    <t>2017년 12월 31일 현재</t>
    <phoneticPr fontId="10" type="noConversion"/>
  </si>
  <si>
    <t>도  서</t>
  </si>
  <si>
    <t>건물 감가상각비 명세서</t>
    <phoneticPr fontId="10" type="noConversion"/>
  </si>
  <si>
    <t>(단위 :  원)</t>
    <phoneticPr fontId="10" type="noConversion"/>
  </si>
  <si>
    <t>예술가의집</t>
    <phoneticPr fontId="10" type="noConversion"/>
  </si>
  <si>
    <t>마로니에미술관</t>
  </si>
  <si>
    <t>예술인력개발원</t>
    <phoneticPr fontId="10" type="noConversion"/>
  </si>
  <si>
    <t>나주본관</t>
    <phoneticPr fontId="10" type="noConversion"/>
  </si>
  <si>
    <t>복합문화공간</t>
    <phoneticPr fontId="18" type="noConversion"/>
  </si>
  <si>
    <t>복합문화공간(지하1-11호)</t>
    <phoneticPr fontId="18" type="noConversion"/>
  </si>
  <si>
    <t>나주 사택 8채</t>
    <phoneticPr fontId="18" type="noConversion"/>
  </si>
  <si>
    <t>계</t>
    <phoneticPr fontId="18" type="noConversion"/>
  </si>
  <si>
    <t>부대설비내역 및 감가상각비명세서</t>
    <phoneticPr fontId="10" type="noConversion"/>
  </si>
  <si>
    <t>(단위 :  원)</t>
    <phoneticPr fontId="10" type="noConversion"/>
  </si>
  <si>
    <t>요금정산소공사</t>
    <phoneticPr fontId="18" type="noConversion"/>
  </si>
  <si>
    <t>서류함등이동설치</t>
    <phoneticPr fontId="18" type="noConversion"/>
  </si>
  <si>
    <t>매표소구조물설치</t>
    <phoneticPr fontId="18" type="noConversion"/>
  </si>
  <si>
    <t>버스차고이전</t>
    <phoneticPr fontId="18" type="noConversion"/>
  </si>
  <si>
    <t>옥상 다목적문화공간조성</t>
    <phoneticPr fontId="18" type="noConversion"/>
  </si>
  <si>
    <t>대극장지하1층창고 조성</t>
    <phoneticPr fontId="18" type="noConversion"/>
  </si>
  <si>
    <t>홍보물게시대</t>
    <phoneticPr fontId="18" type="noConversion"/>
  </si>
  <si>
    <t>기계장치내역 및 감가상각비명세서</t>
    <phoneticPr fontId="10" type="noConversion"/>
  </si>
  <si>
    <t xml:space="preserve"> 81년</t>
    <phoneticPr fontId="10" type="noConversion"/>
  </si>
  <si>
    <t xml:space="preserve"> 87년</t>
    <phoneticPr fontId="10" type="noConversion"/>
  </si>
  <si>
    <t xml:space="preserve"> 88년</t>
    <phoneticPr fontId="10" type="noConversion"/>
  </si>
  <si>
    <t xml:space="preserve"> 90년</t>
    <phoneticPr fontId="10" type="noConversion"/>
  </si>
  <si>
    <t>오케스트라리프트
공사(대극장)</t>
    <phoneticPr fontId="18" type="noConversion"/>
  </si>
  <si>
    <t>무대다리막 후레임 및 무대막</t>
    <phoneticPr fontId="10" type="noConversion"/>
  </si>
  <si>
    <t>소방설비개보수</t>
    <phoneticPr fontId="10" type="noConversion"/>
  </si>
  <si>
    <t>에너지절전형쎈서설치</t>
    <phoneticPr fontId="10" type="noConversion"/>
  </si>
  <si>
    <t>공연장무대설비</t>
    <phoneticPr fontId="10" type="noConversion"/>
  </si>
  <si>
    <t>최대전력수요 감시장치</t>
    <phoneticPr fontId="10" type="noConversion"/>
  </si>
  <si>
    <t>예술극장 객석천정 cctv설치</t>
    <phoneticPr fontId="10" type="noConversion"/>
  </si>
  <si>
    <t>교환대 컬러링(링고)장비</t>
    <phoneticPr fontId="28" type="noConversion"/>
  </si>
  <si>
    <t>서버시스템(하드웨어)</t>
    <phoneticPr fontId="28" type="noConversion"/>
  </si>
  <si>
    <t>통합로그관리시스템(KT-IDC)</t>
    <phoneticPr fontId="28" type="noConversion"/>
  </si>
  <si>
    <t>무대미술스튜디오 내부 화재감지기</t>
    <phoneticPr fontId="28" type="noConversion"/>
  </si>
  <si>
    <t>예술가의집 주차장 차량통제 시스템</t>
    <phoneticPr fontId="28" type="noConversion"/>
  </si>
  <si>
    <t>메일서버 확장하드디스크</t>
    <phoneticPr fontId="28" type="noConversion"/>
  </si>
  <si>
    <t>계</t>
    <phoneticPr fontId="28" type="noConversion"/>
  </si>
  <si>
    <t>차량내역</t>
    <phoneticPr fontId="18" type="noConversion"/>
  </si>
  <si>
    <t>베르나(하이브리드)</t>
    <phoneticPr fontId="18" type="noConversion"/>
  </si>
  <si>
    <t>업무용 차량(기아차모델)</t>
    <phoneticPr fontId="18" type="noConversion"/>
  </si>
  <si>
    <t>예술인력개발원 업무용 대형버스</t>
    <phoneticPr fontId="18" type="noConversion"/>
  </si>
  <si>
    <t>예술인력개발원 업무용 승합차</t>
    <phoneticPr fontId="18" type="noConversion"/>
  </si>
  <si>
    <t>공구와기구내역</t>
    <phoneticPr fontId="18" type="noConversion"/>
  </si>
  <si>
    <t xml:space="preserve">시설장치(구축물) 내역 </t>
    <phoneticPr fontId="18" type="noConversion"/>
  </si>
  <si>
    <t>사무실보수.경비실창신설</t>
    <phoneticPr fontId="10" type="noConversion"/>
  </si>
  <si>
    <t xml:space="preserve">예술지원운영시스템(H/W)(CPU,메모리) </t>
    <phoneticPr fontId="10" type="noConversion"/>
  </si>
  <si>
    <t>비품내역명세서</t>
    <phoneticPr fontId="32" type="noConversion"/>
  </si>
  <si>
    <t>(단위 : 원)</t>
    <phoneticPr fontId="32" type="noConversion"/>
  </si>
  <si>
    <t>구분</t>
    <phoneticPr fontId="4" type="noConversion"/>
  </si>
  <si>
    <t>전기말잔액</t>
    <phoneticPr fontId="4" type="noConversion"/>
  </si>
  <si>
    <t>당기감소</t>
    <phoneticPr fontId="4" type="noConversion"/>
  </si>
  <si>
    <t>비품</t>
    <phoneticPr fontId="4" type="noConversion"/>
  </si>
  <si>
    <t>감가상각누계액</t>
    <phoneticPr fontId="4" type="noConversion"/>
  </si>
  <si>
    <t>(단위 : 원)</t>
    <phoneticPr fontId="32" type="noConversion"/>
  </si>
  <si>
    <t>구분</t>
    <phoneticPr fontId="4" type="noConversion"/>
  </si>
  <si>
    <t>미술작품</t>
    <phoneticPr fontId="4" type="noConversion"/>
  </si>
  <si>
    <t xml:space="preserve"> 미술목록 참조</t>
    <phoneticPr fontId="32" type="noConversion"/>
  </si>
  <si>
    <t>입목</t>
    <phoneticPr fontId="4" type="noConversion"/>
  </si>
  <si>
    <t xml:space="preserve"> ㅇ아르코미술관 아카이브 도서 구입</t>
    <phoneticPr fontId="5" type="noConversion"/>
  </si>
  <si>
    <t xml:space="preserve"> ㅇ아르코미술관 아카이브 영상도서 구입</t>
    <phoneticPr fontId="5" type="noConversion"/>
  </si>
  <si>
    <t xml:space="preserve"> ㅇ예술가의 집 커뮤니티룸 도서 및 잡지구입</t>
    <phoneticPr fontId="5" type="noConversion"/>
  </si>
  <si>
    <t xml:space="preserve"> ㅇ도서관 도서 구입</t>
    <phoneticPr fontId="5" type="noConversion"/>
  </si>
  <si>
    <t>2017년 12월 31일 현재</t>
    <phoneticPr fontId="18" type="noConversion"/>
  </si>
  <si>
    <t>한국문화예술위원회 (뉴서울 골프장)토지내역 명세서</t>
    <phoneticPr fontId="28" type="noConversion"/>
  </si>
  <si>
    <t>(단위 :  원)</t>
    <phoneticPr fontId="28" type="noConversion"/>
  </si>
  <si>
    <t>번호</t>
    <phoneticPr fontId="10" type="noConversion"/>
  </si>
  <si>
    <t>지     번</t>
    <phoneticPr fontId="10" type="noConversion"/>
  </si>
  <si>
    <t>지     목</t>
    <phoneticPr fontId="10" type="noConversion"/>
  </si>
  <si>
    <t>취 득 일 자</t>
    <phoneticPr fontId="10" type="noConversion"/>
  </si>
  <si>
    <t>지         적</t>
    <phoneticPr fontId="10" type="noConversion"/>
  </si>
  <si>
    <t>개별공시지가</t>
    <phoneticPr fontId="10" type="noConversion"/>
  </si>
  <si>
    <t>자산재평가</t>
  </si>
  <si>
    <t>㎡</t>
    <phoneticPr fontId="10" type="noConversion"/>
  </si>
  <si>
    <t>평</t>
    <phoneticPr fontId="10" type="noConversion"/>
  </si>
  <si>
    <t>평가금액</t>
  </si>
  <si>
    <t>(광주시 탄벌동)</t>
    <phoneticPr fontId="10" type="noConversion"/>
  </si>
  <si>
    <t>662-1</t>
    <phoneticPr fontId="10" type="noConversion"/>
  </si>
  <si>
    <t>체육용지</t>
    <phoneticPr fontId="10" type="noConversion"/>
  </si>
  <si>
    <t>1987.09.26</t>
    <phoneticPr fontId="10" type="noConversion"/>
  </si>
  <si>
    <t>산86</t>
    <phoneticPr fontId="10" type="noConversion"/>
  </si>
  <si>
    <t>임     야</t>
    <phoneticPr fontId="10" type="noConversion"/>
  </si>
  <si>
    <t>668-3</t>
    <phoneticPr fontId="10" type="noConversion"/>
  </si>
  <si>
    <t>소계</t>
    <phoneticPr fontId="10" type="noConversion"/>
  </si>
  <si>
    <t xml:space="preserve"> </t>
    <phoneticPr fontId="10" type="noConversion"/>
  </si>
  <si>
    <t>(광주시 목현동)</t>
    <phoneticPr fontId="10" type="noConversion"/>
  </si>
  <si>
    <t>163</t>
    <phoneticPr fontId="10" type="noConversion"/>
  </si>
  <si>
    <t>163-4</t>
  </si>
  <si>
    <t>163-5</t>
    <phoneticPr fontId="10" type="noConversion"/>
  </si>
  <si>
    <t>1987. 9.26(구 산208-1)</t>
    <phoneticPr fontId="10" type="noConversion"/>
  </si>
  <si>
    <t>2006. 7.13</t>
    <phoneticPr fontId="10" type="noConversion"/>
  </si>
  <si>
    <t>164</t>
    <phoneticPr fontId="10" type="noConversion"/>
  </si>
  <si>
    <t>답</t>
    <phoneticPr fontId="10" type="noConversion"/>
  </si>
  <si>
    <t>182</t>
    <phoneticPr fontId="10" type="noConversion"/>
  </si>
  <si>
    <t>186</t>
    <phoneticPr fontId="10" type="noConversion"/>
  </si>
  <si>
    <t>216-1</t>
    <phoneticPr fontId="10" type="noConversion"/>
  </si>
  <si>
    <t>219</t>
    <phoneticPr fontId="10" type="noConversion"/>
  </si>
  <si>
    <t>1988.06.23</t>
    <phoneticPr fontId="10" type="noConversion"/>
  </si>
  <si>
    <t>219-3</t>
    <phoneticPr fontId="10" type="noConversion"/>
  </si>
  <si>
    <t>220</t>
    <phoneticPr fontId="10" type="noConversion"/>
  </si>
  <si>
    <t>전</t>
    <phoneticPr fontId="10" type="noConversion"/>
  </si>
  <si>
    <t>227-2</t>
    <phoneticPr fontId="10" type="noConversion"/>
  </si>
  <si>
    <t>231</t>
    <phoneticPr fontId="10" type="noConversion"/>
  </si>
  <si>
    <t>293-1</t>
    <phoneticPr fontId="10" type="noConversion"/>
  </si>
  <si>
    <t>298</t>
    <phoneticPr fontId="10" type="noConversion"/>
  </si>
  <si>
    <t>299</t>
    <phoneticPr fontId="10" type="noConversion"/>
  </si>
  <si>
    <t>304</t>
    <phoneticPr fontId="10" type="noConversion"/>
  </si>
  <si>
    <t>305</t>
    <phoneticPr fontId="10" type="noConversion"/>
  </si>
  <si>
    <t>305-1</t>
    <phoneticPr fontId="10" type="noConversion"/>
  </si>
  <si>
    <t>305-2</t>
    <phoneticPr fontId="10" type="noConversion"/>
  </si>
  <si>
    <t>353</t>
    <phoneticPr fontId="10" type="noConversion"/>
  </si>
  <si>
    <t>1988.05.26</t>
    <phoneticPr fontId="10" type="noConversion"/>
  </si>
  <si>
    <t>357</t>
    <phoneticPr fontId="10" type="noConversion"/>
  </si>
  <si>
    <t>721-2</t>
    <phoneticPr fontId="10" type="noConversion"/>
  </si>
  <si>
    <t>737</t>
    <phoneticPr fontId="10" type="noConversion"/>
  </si>
  <si>
    <t>746-3</t>
    <phoneticPr fontId="10" type="noConversion"/>
  </si>
  <si>
    <t>1988.08.05</t>
    <phoneticPr fontId="10" type="noConversion"/>
  </si>
  <si>
    <t>산148-1</t>
    <phoneticPr fontId="10" type="noConversion"/>
  </si>
  <si>
    <t>산148-4</t>
    <phoneticPr fontId="10" type="noConversion"/>
  </si>
  <si>
    <t>산154-1</t>
    <phoneticPr fontId="10" type="noConversion"/>
  </si>
  <si>
    <t>1988.10.10</t>
    <phoneticPr fontId="10" type="noConversion"/>
  </si>
  <si>
    <t>산155-1</t>
    <phoneticPr fontId="10" type="noConversion"/>
  </si>
  <si>
    <t>산162-1</t>
    <phoneticPr fontId="10" type="noConversion"/>
  </si>
  <si>
    <t>산163-1</t>
    <phoneticPr fontId="10" type="noConversion"/>
  </si>
  <si>
    <t>산163-3</t>
    <phoneticPr fontId="10" type="noConversion"/>
  </si>
  <si>
    <t>산164-3(182/4,186)</t>
    <phoneticPr fontId="10" type="noConversion"/>
  </si>
  <si>
    <t>산164-4</t>
  </si>
  <si>
    <t>산164-5(130,602/8,522)</t>
    <phoneticPr fontId="10" type="noConversion"/>
  </si>
  <si>
    <t>산164-6</t>
    <phoneticPr fontId="10" type="noConversion"/>
  </si>
  <si>
    <t>산164-7</t>
    <phoneticPr fontId="10" type="noConversion"/>
  </si>
  <si>
    <t>산164-8</t>
    <phoneticPr fontId="10" type="noConversion"/>
  </si>
  <si>
    <t>산168-1(4/4,790)</t>
    <phoneticPr fontId="10" type="noConversion"/>
  </si>
  <si>
    <t>산169-3</t>
    <phoneticPr fontId="10" type="noConversion"/>
  </si>
  <si>
    <t>산169-4</t>
  </si>
  <si>
    <t>산170-3</t>
    <phoneticPr fontId="10" type="noConversion"/>
  </si>
  <si>
    <t>산171-1</t>
    <phoneticPr fontId="10" type="noConversion"/>
  </si>
  <si>
    <t>산171-3</t>
    <phoneticPr fontId="10" type="noConversion"/>
  </si>
  <si>
    <t>산176-5</t>
    <phoneticPr fontId="10" type="noConversion"/>
  </si>
  <si>
    <t>1987.06.26</t>
    <phoneticPr fontId="10" type="noConversion"/>
  </si>
  <si>
    <t>산194</t>
    <phoneticPr fontId="10" type="noConversion"/>
  </si>
  <si>
    <t>산207</t>
    <phoneticPr fontId="10" type="noConversion"/>
  </si>
  <si>
    <t>산208</t>
  </si>
  <si>
    <t>산241</t>
    <phoneticPr fontId="10" type="noConversion"/>
  </si>
  <si>
    <t>산245-1</t>
    <phoneticPr fontId="10" type="noConversion"/>
  </si>
  <si>
    <t>(광주시 삼동)</t>
    <phoneticPr fontId="10" type="noConversion"/>
  </si>
  <si>
    <t>1(471,595/4,478)</t>
    <phoneticPr fontId="10" type="noConversion"/>
  </si>
  <si>
    <t>11-1</t>
    <phoneticPr fontId="10" type="noConversion"/>
  </si>
  <si>
    <t>28-1</t>
    <phoneticPr fontId="10" type="noConversion"/>
  </si>
  <si>
    <t>41-2</t>
    <phoneticPr fontId="10" type="noConversion"/>
  </si>
  <si>
    <t>41-3</t>
    <phoneticPr fontId="10" type="noConversion"/>
  </si>
  <si>
    <t>51(1,938/776)</t>
    <phoneticPr fontId="10" type="noConversion"/>
  </si>
  <si>
    <t>116-1(202호)</t>
    <phoneticPr fontId="10" type="noConversion"/>
  </si>
  <si>
    <t>대     지</t>
    <phoneticPr fontId="10" type="noConversion"/>
  </si>
  <si>
    <t>1996.09.23</t>
    <phoneticPr fontId="10" type="noConversion"/>
  </si>
  <si>
    <t>117-1(202호)</t>
    <phoneticPr fontId="10" type="noConversion"/>
  </si>
  <si>
    <t>117-2(202호)</t>
    <phoneticPr fontId="10" type="noConversion"/>
  </si>
  <si>
    <t>125-3</t>
    <phoneticPr fontId="10" type="noConversion"/>
  </si>
  <si>
    <t>임야 분할(2004.1)</t>
    <phoneticPr fontId="10" type="noConversion"/>
  </si>
  <si>
    <t>311-1</t>
    <phoneticPr fontId="10" type="noConversion"/>
  </si>
  <si>
    <t>311-2</t>
    <phoneticPr fontId="10" type="noConversion"/>
  </si>
  <si>
    <t>331-4</t>
    <phoneticPr fontId="10" type="noConversion"/>
  </si>
  <si>
    <t>331-5</t>
    <phoneticPr fontId="10" type="noConversion"/>
  </si>
  <si>
    <t>338-5</t>
    <phoneticPr fontId="10" type="noConversion"/>
  </si>
  <si>
    <t>산7-1</t>
    <phoneticPr fontId="10" type="noConversion"/>
  </si>
  <si>
    <t>산10-2</t>
    <phoneticPr fontId="10" type="noConversion"/>
  </si>
  <si>
    <t>산12-2</t>
    <phoneticPr fontId="10" type="noConversion"/>
  </si>
  <si>
    <t>산12-3</t>
  </si>
  <si>
    <t>산14(2,554/50,495)</t>
    <phoneticPr fontId="10" type="noConversion"/>
  </si>
  <si>
    <t>산19</t>
    <phoneticPr fontId="10" type="noConversion"/>
  </si>
  <si>
    <t>산19-2</t>
    <phoneticPr fontId="10" type="noConversion"/>
  </si>
  <si>
    <t>산32-1</t>
    <phoneticPr fontId="10" type="noConversion"/>
  </si>
  <si>
    <t>산32-2</t>
  </si>
  <si>
    <t>산32-7</t>
    <phoneticPr fontId="10" type="noConversion"/>
  </si>
  <si>
    <t>산36-1</t>
    <phoneticPr fontId="10" type="noConversion"/>
  </si>
  <si>
    <t>산36-5</t>
    <phoneticPr fontId="10" type="noConversion"/>
  </si>
  <si>
    <t>산38-1</t>
    <phoneticPr fontId="10" type="noConversion"/>
  </si>
  <si>
    <t>산38-7</t>
    <phoneticPr fontId="10" type="noConversion"/>
  </si>
  <si>
    <t>산38-8(10/4,590)</t>
    <phoneticPr fontId="10" type="noConversion"/>
  </si>
  <si>
    <t>산38-9(115/5,100)</t>
    <phoneticPr fontId="10" type="noConversion"/>
  </si>
  <si>
    <t>산39-1</t>
    <phoneticPr fontId="10" type="noConversion"/>
  </si>
  <si>
    <t>산39-4</t>
    <phoneticPr fontId="10" type="noConversion"/>
  </si>
  <si>
    <t>산43-6</t>
    <phoneticPr fontId="10" type="noConversion"/>
  </si>
  <si>
    <t>산43-7</t>
    <phoneticPr fontId="10" type="noConversion"/>
  </si>
  <si>
    <t>산57-1</t>
    <phoneticPr fontId="10" type="noConversion"/>
  </si>
  <si>
    <t>산57-8</t>
    <phoneticPr fontId="10" type="noConversion"/>
  </si>
  <si>
    <t>산59</t>
    <phoneticPr fontId="10" type="noConversion"/>
  </si>
  <si>
    <t>산60</t>
    <phoneticPr fontId="10" type="noConversion"/>
  </si>
  <si>
    <t>산60-3</t>
    <phoneticPr fontId="10" type="noConversion"/>
  </si>
  <si>
    <t>산63</t>
    <phoneticPr fontId="10" type="noConversion"/>
  </si>
  <si>
    <t>산63-3</t>
    <phoneticPr fontId="10" type="noConversion"/>
  </si>
  <si>
    <t>산64</t>
    <phoneticPr fontId="10" type="noConversion"/>
  </si>
  <si>
    <t>산65</t>
    <phoneticPr fontId="10" type="noConversion"/>
  </si>
  <si>
    <t>산65-2</t>
    <phoneticPr fontId="10" type="noConversion"/>
  </si>
  <si>
    <t>산72</t>
    <phoneticPr fontId="10" type="noConversion"/>
  </si>
  <si>
    <t>산32-6</t>
    <phoneticPr fontId="10" type="noConversion"/>
  </si>
  <si>
    <t>도     로</t>
    <phoneticPr fontId="10" type="noConversion"/>
  </si>
  <si>
    <t>125-2</t>
    <phoneticPr fontId="10" type="noConversion"/>
  </si>
  <si>
    <t>합계</t>
    <phoneticPr fontId="10" type="noConversion"/>
  </si>
  <si>
    <t>(한국문화진흥주식회사)</t>
    <phoneticPr fontId="10" type="noConversion"/>
  </si>
  <si>
    <t>㎡</t>
    <phoneticPr fontId="10" type="noConversion"/>
  </si>
  <si>
    <t>평</t>
    <phoneticPr fontId="10" type="noConversion"/>
  </si>
  <si>
    <t>(광주시 목현동)</t>
    <phoneticPr fontId="10" type="noConversion"/>
  </si>
  <si>
    <t>179</t>
    <phoneticPr fontId="10" type="noConversion"/>
  </si>
  <si>
    <t>전</t>
    <phoneticPr fontId="10" type="noConversion"/>
  </si>
  <si>
    <t>1993.04.30</t>
    <phoneticPr fontId="10" type="noConversion"/>
  </si>
  <si>
    <t>181</t>
    <phoneticPr fontId="10" type="noConversion"/>
  </si>
  <si>
    <t>316-1</t>
    <phoneticPr fontId="10" type="noConversion"/>
  </si>
  <si>
    <t>체육용지</t>
    <phoneticPr fontId="10" type="noConversion"/>
  </si>
  <si>
    <t>1985.12.20</t>
    <phoneticPr fontId="10" type="noConversion"/>
  </si>
  <si>
    <t>317</t>
    <phoneticPr fontId="10" type="noConversion"/>
  </si>
  <si>
    <t>1992.10.02</t>
    <phoneticPr fontId="10" type="noConversion"/>
  </si>
  <si>
    <t>324</t>
    <phoneticPr fontId="10" type="noConversion"/>
  </si>
  <si>
    <t>소계</t>
    <phoneticPr fontId="10" type="noConversion"/>
  </si>
  <si>
    <t xml:space="preserve"> </t>
    <phoneticPr fontId="10" type="noConversion"/>
  </si>
  <si>
    <t>(광주시 삼동)</t>
    <phoneticPr fontId="10" type="noConversion"/>
  </si>
  <si>
    <t>41-2</t>
    <phoneticPr fontId="10" type="noConversion"/>
  </si>
  <si>
    <t>1987.09.26</t>
    <phoneticPr fontId="10" type="noConversion"/>
  </si>
  <si>
    <t>41-3</t>
    <phoneticPr fontId="10" type="noConversion"/>
  </si>
  <si>
    <t>160-1</t>
    <phoneticPr fontId="10" type="noConversion"/>
  </si>
  <si>
    <t>임     야</t>
    <phoneticPr fontId="10" type="noConversion"/>
  </si>
  <si>
    <t>1986.08.27</t>
    <phoneticPr fontId="10" type="noConversion"/>
  </si>
  <si>
    <t>1988.12.23</t>
    <phoneticPr fontId="10" type="noConversion"/>
  </si>
  <si>
    <t>산51-11</t>
    <phoneticPr fontId="10" type="noConversion"/>
  </si>
  <si>
    <t>합계</t>
    <phoneticPr fontId="10" type="noConversion"/>
  </si>
  <si>
    <t>총  합  계</t>
    <phoneticPr fontId="10" type="noConversion"/>
  </si>
  <si>
    <t>뉴서울 골프장 건물 내역 명세서</t>
    <phoneticPr fontId="10" type="noConversion"/>
  </si>
  <si>
    <t>한국문화예술위원회(뉴서울골프장)</t>
    <phoneticPr fontId="28" type="noConversion"/>
  </si>
  <si>
    <t>구      분</t>
  </si>
  <si>
    <t>취득일</t>
    <phoneticPr fontId="28" type="noConversion"/>
  </si>
  <si>
    <t>취 득   가 액</t>
  </si>
  <si>
    <t>기 상각액</t>
  </si>
  <si>
    <t>당기 상각액</t>
  </si>
  <si>
    <t>상각 누계액</t>
  </si>
  <si>
    <t>휴  게  소   1  동</t>
  </si>
  <si>
    <t>90. 1. 1</t>
  </si>
  <si>
    <t>휴  게  소   2  동</t>
  </si>
  <si>
    <t>휴  게  소   3  동</t>
  </si>
  <si>
    <t>휴  게  소   4  동</t>
  </si>
  <si>
    <t>식  재  료  창  고</t>
  </si>
  <si>
    <t>클  럽  하  우  스</t>
  </si>
  <si>
    <t>기  사  대  기  실</t>
  </si>
  <si>
    <t>수      위      실</t>
  </si>
  <si>
    <t>연 습 장  관 리 동</t>
  </si>
  <si>
    <t>사무실 및 복지회관</t>
  </si>
  <si>
    <t>장      비      실</t>
  </si>
  <si>
    <t>장비창고 증축공사</t>
  </si>
  <si>
    <t>95. 4.21</t>
  </si>
  <si>
    <t>직원 숙소 구입(뉴서울빌라202)</t>
  </si>
  <si>
    <t>96. 9.21</t>
  </si>
  <si>
    <t>전동카트고 선급금 및 기성금</t>
  </si>
  <si>
    <t>02. 2. 8</t>
  </si>
  <si>
    <t>주방창고 개축공사</t>
  </si>
  <si>
    <t>07. 4.16</t>
  </si>
  <si>
    <t>북9홀 인부휴게실 개축공사</t>
  </si>
  <si>
    <t>문서고 개축공사</t>
  </si>
  <si>
    <t>연습장 타석 개축공사 준공대금</t>
  </si>
  <si>
    <t>08.12.30</t>
  </si>
  <si>
    <t>연습장 타석 건축허가 용역비</t>
  </si>
  <si>
    <t>09. 2.27</t>
  </si>
  <si>
    <t>연습장 임대에 따른 휴게공간 설치작업</t>
  </si>
  <si>
    <t>09. 7.31</t>
  </si>
  <si>
    <r>
      <t>남스타트하우스 신축</t>
    </r>
    <r>
      <rPr>
        <sz val="10"/>
        <rFont val="맑은 고딕"/>
        <family val="3"/>
        <charset val="129"/>
      </rPr>
      <t xml:space="preserve"> 공사</t>
    </r>
    <phoneticPr fontId="28" type="noConversion"/>
  </si>
  <si>
    <t>14.05.19</t>
  </si>
  <si>
    <t>북스타트하우스 신축 공사</t>
    <phoneticPr fontId="28" type="noConversion"/>
  </si>
  <si>
    <t>코스관리동 신축 공사</t>
    <phoneticPr fontId="28" type="noConversion"/>
  </si>
  <si>
    <t>14.07.26</t>
  </si>
  <si>
    <t xml:space="preserve">    건  물     계</t>
  </si>
  <si>
    <t>기계장치 명세서</t>
    <phoneticPr fontId="10" type="noConversion"/>
  </si>
  <si>
    <t>취 득 가 액</t>
    <phoneticPr fontId="28" type="noConversion"/>
  </si>
  <si>
    <t>스  프  링  쿨  러</t>
  </si>
  <si>
    <t>어 프  로 치 모 아</t>
  </si>
  <si>
    <t>94. 8.31</t>
  </si>
  <si>
    <t>수중모터기동용 리엑</t>
  </si>
  <si>
    <t>95. 6.24</t>
  </si>
  <si>
    <t>비 상 전 원 발전기</t>
  </si>
  <si>
    <t>95. 6.30</t>
  </si>
  <si>
    <t>5갱 트 랙 타 모 아</t>
  </si>
  <si>
    <t>탯  칭  휠     1개</t>
  </si>
  <si>
    <t>목  재  파  쇄  기</t>
  </si>
  <si>
    <t>95. 8.31</t>
  </si>
  <si>
    <t>남3홀 음용수 심정수 공사</t>
  </si>
  <si>
    <t>95.12.27</t>
  </si>
  <si>
    <t>샌드프로 5000</t>
  </si>
  <si>
    <t>96. 6.21</t>
  </si>
  <si>
    <t>트 랙 타 1대</t>
  </si>
  <si>
    <t>97. 4.30</t>
  </si>
  <si>
    <t>코스캐리어</t>
  </si>
  <si>
    <t>97. 6.26</t>
  </si>
  <si>
    <t>코스케리어</t>
  </si>
  <si>
    <t>97. 8.26</t>
  </si>
  <si>
    <t>스 키 드 로 다</t>
  </si>
  <si>
    <t>98. 3.25</t>
  </si>
  <si>
    <t>파 종 기</t>
  </si>
  <si>
    <t>98. 4.25</t>
  </si>
  <si>
    <t>승용식 로타리 모아</t>
  </si>
  <si>
    <t>00. 5.20</t>
  </si>
  <si>
    <t>소  드  캇  타</t>
  </si>
  <si>
    <t>00. 4.21</t>
  </si>
  <si>
    <t>입형 다단 펌프</t>
  </si>
  <si>
    <t>00.10.31</t>
  </si>
  <si>
    <t>트    랙    터</t>
  </si>
  <si>
    <t>01. 5.26</t>
  </si>
  <si>
    <t>농 약 살 포 기</t>
  </si>
  <si>
    <t>01. 5.31</t>
  </si>
  <si>
    <t>01. 6.15</t>
  </si>
  <si>
    <t>비 료 살 포 기</t>
  </si>
  <si>
    <t>어프로치 모아</t>
  </si>
  <si>
    <t>01. 6.30</t>
  </si>
  <si>
    <t>소 드  캇 타</t>
  </si>
  <si>
    <t>01.11.24</t>
  </si>
  <si>
    <t>시 약 차 량</t>
  </si>
  <si>
    <t>01.12.31</t>
  </si>
  <si>
    <t>자 주 식 그 린 모 아</t>
  </si>
  <si>
    <t>승용멀티스위퍼</t>
  </si>
  <si>
    <t>02. 4.30</t>
  </si>
  <si>
    <t>페어웨이스위퍼</t>
  </si>
  <si>
    <t>승용식 로타리모어</t>
  </si>
  <si>
    <t>02. 5.16</t>
  </si>
  <si>
    <t>자주식 그린모아 구입</t>
  </si>
  <si>
    <t xml:space="preserve">샌드프로 </t>
  </si>
  <si>
    <t>02. 6.21</t>
  </si>
  <si>
    <t>벙커모래 청소기</t>
  </si>
  <si>
    <t>저상트랙터</t>
  </si>
  <si>
    <t>02. 7.31</t>
  </si>
  <si>
    <t>블로워 구입</t>
  </si>
  <si>
    <t>승용식 5갱모아</t>
  </si>
  <si>
    <t>03. 4.29</t>
  </si>
  <si>
    <t>낙뢰방지 접지보강공사</t>
  </si>
  <si>
    <t>03. 7.25</t>
  </si>
  <si>
    <t>굴삭기 구입(등록비용 포함)</t>
  </si>
  <si>
    <t>04. 3.30</t>
  </si>
  <si>
    <t>버티드레인 구입</t>
  </si>
  <si>
    <t>04. 4.29</t>
  </si>
  <si>
    <t>훼어웨이  스위퍼</t>
  </si>
  <si>
    <t>04. 5.28</t>
  </si>
  <si>
    <t>제설장비(트렉타)</t>
  </si>
  <si>
    <t>05. 1.31</t>
  </si>
  <si>
    <t>터프구르머(3조1셋트)</t>
  </si>
  <si>
    <t>05. 5.25</t>
  </si>
  <si>
    <t>송풍기 구입</t>
  </si>
  <si>
    <t>05. 5.31</t>
  </si>
  <si>
    <t>분수펌프(남3-2대,남12-1대)구입</t>
  </si>
  <si>
    <t>06. 4.30</t>
  </si>
  <si>
    <t>소토사살포기1대</t>
  </si>
  <si>
    <t>06. 5.25</t>
  </si>
  <si>
    <t>장비실 전동샷다 설치비</t>
  </si>
  <si>
    <t>06. 5.31</t>
  </si>
  <si>
    <t>코스관리장비(소형로타리모아)</t>
  </si>
  <si>
    <t>06. 7.28</t>
  </si>
  <si>
    <t>가압장 기동운전반 설치비</t>
  </si>
  <si>
    <t>06. 9.21</t>
  </si>
  <si>
    <t>북코스 신발털이공사</t>
  </si>
  <si>
    <t>06. 8.21</t>
  </si>
  <si>
    <t>수중모터펌프(북6오수펌프장)</t>
  </si>
  <si>
    <t>06. 9.29</t>
  </si>
  <si>
    <t>측량장비(데오라이트)구입</t>
  </si>
  <si>
    <t>06.11.30</t>
  </si>
  <si>
    <t>측량장비(평판측량기) 구입</t>
  </si>
  <si>
    <t>구내교환대 교체작업</t>
  </si>
  <si>
    <t>06.12.31</t>
  </si>
  <si>
    <t>탄벌동 가압장 모터펌프</t>
  </si>
  <si>
    <t>07. 5.15</t>
  </si>
  <si>
    <t>식수여과기 설치작업 준공</t>
  </si>
  <si>
    <t>07. 5.21</t>
  </si>
  <si>
    <t>진동식 에어레이터 구입</t>
  </si>
  <si>
    <t>07. 6.30</t>
  </si>
  <si>
    <t>냉각 송풍기 구입</t>
  </si>
  <si>
    <t>07. 7.13</t>
  </si>
  <si>
    <t>페어웨이배토기 구입</t>
  </si>
  <si>
    <t>07. 7.20</t>
  </si>
  <si>
    <t>승용식 5갱모어</t>
  </si>
  <si>
    <t>07. 7.31</t>
  </si>
  <si>
    <t>벙커정리기</t>
  </si>
  <si>
    <t>에어콤프레샤 구입</t>
  </si>
  <si>
    <t>07. 8.31</t>
  </si>
  <si>
    <t>C/H 기계실 온수탱크 교체</t>
  </si>
  <si>
    <t>08. 1.21</t>
  </si>
  <si>
    <t>08. 4.29</t>
  </si>
  <si>
    <t>남코스 급수관 융착기 구입</t>
  </si>
  <si>
    <t>코스 장비(지게차) 구입</t>
  </si>
  <si>
    <t>08. 5.31</t>
  </si>
  <si>
    <t>승용식 그린모아 구입</t>
  </si>
  <si>
    <t>08. 6.30</t>
  </si>
  <si>
    <t>코스 장비(워크맨) 구입</t>
  </si>
  <si>
    <t>08. 7.31</t>
  </si>
  <si>
    <t>워크맨 배토기 구입</t>
  </si>
  <si>
    <t>전기실 몰드변압기 구입</t>
  </si>
  <si>
    <t>08.12.26</t>
  </si>
  <si>
    <t>경안천 집수정 써징 작업</t>
  </si>
  <si>
    <t>09. 3.20</t>
  </si>
  <si>
    <t>집수정 수중모터 펌프 구입</t>
  </si>
  <si>
    <t>10. 5.28</t>
  </si>
  <si>
    <t>10.12.31</t>
  </si>
  <si>
    <t>코스 장비(스키드로더) 구입</t>
  </si>
  <si>
    <t>11. 1.28</t>
  </si>
  <si>
    <t>회전식 우드그랩</t>
  </si>
  <si>
    <t>12. 2.29</t>
  </si>
  <si>
    <t>버팔로 브로워</t>
  </si>
  <si>
    <t>12. 3.30</t>
  </si>
  <si>
    <t>자주식 그린에어레이터</t>
  </si>
  <si>
    <t>12. 4.25</t>
  </si>
  <si>
    <t>스키더로더 부착용 앵글 부품</t>
  </si>
  <si>
    <t>12. 4.30</t>
  </si>
  <si>
    <t>수중모터펌프</t>
  </si>
  <si>
    <t>12. 5.31</t>
  </si>
  <si>
    <t>승용식 그린배토기</t>
  </si>
  <si>
    <t>굴삭기 고소작업 어태치먼트</t>
  </si>
  <si>
    <t>12. 6.21</t>
  </si>
  <si>
    <t>12. 6.30</t>
  </si>
  <si>
    <t>바브켓 E08(1톤 농용 굴삭기)</t>
  </si>
  <si>
    <t>13. 4.30</t>
  </si>
  <si>
    <t>승용식 그린 배토기</t>
  </si>
  <si>
    <t>13. 5.30</t>
  </si>
  <si>
    <t>염화칼슘 살포기</t>
  </si>
  <si>
    <t>13. 6.28</t>
  </si>
  <si>
    <t>13. 6.30</t>
  </si>
  <si>
    <t>카트고 에어콤프레샤</t>
  </si>
  <si>
    <t>13. 7.19</t>
  </si>
  <si>
    <t>승용식 5갱모어 구입</t>
  </si>
  <si>
    <t>13. 9.10</t>
  </si>
  <si>
    <t>자주식 제설기(브로워)</t>
  </si>
  <si>
    <t>13.12.31</t>
  </si>
  <si>
    <t>제설 브러쉬(전방P.T.O식)</t>
  </si>
  <si>
    <t xml:space="preserve">수중모터펌프 </t>
  </si>
  <si>
    <t>14.04.21</t>
  </si>
  <si>
    <t xml:space="preserve">클럽하우스 덤웨이터 </t>
  </si>
  <si>
    <t>14.03.01</t>
  </si>
  <si>
    <t>C/H 냉난방기설치</t>
  </si>
  <si>
    <t xml:space="preserve">C/H 수변전설비 </t>
  </si>
  <si>
    <t>C/H 리모델링(MCC)</t>
  </si>
  <si>
    <t>전동카트 타이어 탈착기</t>
  </si>
  <si>
    <t>14.12.31</t>
  </si>
  <si>
    <t>급수가압펌프(위로MVI406)</t>
  </si>
  <si>
    <t>15.03.31</t>
  </si>
  <si>
    <t>자주식 그린 에어레이터</t>
  </si>
  <si>
    <t>15.04.21</t>
  </si>
  <si>
    <t>승용식 3갱 그린모어</t>
  </si>
  <si>
    <t>15.07.21</t>
  </si>
  <si>
    <t>시약차량 탱크(이마이티)</t>
  </si>
  <si>
    <t>15.07.31</t>
  </si>
  <si>
    <t>코스 정비시설(4주리프트)</t>
  </si>
  <si>
    <t>15.10.21</t>
  </si>
  <si>
    <t>15.12.30</t>
  </si>
  <si>
    <t>전기실 특고압 수변전 시설</t>
  </si>
  <si>
    <t>16.01.21</t>
  </si>
  <si>
    <t>오수처리장 수중모터 펌프</t>
  </si>
  <si>
    <t>16.03.31</t>
  </si>
  <si>
    <t>신발털이용 에어 콤프레셔</t>
  </si>
  <si>
    <t>16.04.30</t>
  </si>
  <si>
    <t>승용식 그린 다듬기 1대</t>
  </si>
  <si>
    <t>16.05.31</t>
  </si>
  <si>
    <t>승용식 멀티 스위퍼 1대</t>
  </si>
  <si>
    <t>이동식 디젤 발전기 구입</t>
  </si>
  <si>
    <t>16.06.30</t>
  </si>
  <si>
    <t>16.07.21</t>
  </si>
  <si>
    <t>승용식 3갱 그린모아 구입</t>
  </si>
  <si>
    <t>16.10.31</t>
  </si>
  <si>
    <t>승용식 3갱 어프로치모아 구입</t>
  </si>
  <si>
    <t>16.11.21</t>
  </si>
  <si>
    <t>견인식 제설 브로워 구입</t>
  </si>
  <si>
    <t>합   계</t>
    <phoneticPr fontId="28" type="noConversion"/>
  </si>
  <si>
    <t>구축물 명세서</t>
    <phoneticPr fontId="10" type="noConversion"/>
  </si>
  <si>
    <t>진   입    도   로</t>
  </si>
  <si>
    <t>배 수 및  구 조 물</t>
  </si>
  <si>
    <t>저   수    탱   크</t>
  </si>
  <si>
    <t>22.9KY  변전  시설</t>
  </si>
  <si>
    <t>송   수    시   설</t>
  </si>
  <si>
    <t>생 활 용 수  시 설</t>
  </si>
  <si>
    <t>연      습      장</t>
  </si>
  <si>
    <t>집  수  정 ( 삼  리 )</t>
  </si>
  <si>
    <t>CH 생활용수급수시설</t>
  </si>
  <si>
    <t>CH 인입선개폐기설치</t>
  </si>
  <si>
    <t>관   수    시   설</t>
  </si>
  <si>
    <t>가 압 장  물 탱 크</t>
  </si>
  <si>
    <t>오 수 처 리  시 설</t>
  </si>
  <si>
    <t>기 계  배 관 시 설</t>
  </si>
  <si>
    <t>주      차      장</t>
  </si>
  <si>
    <t>생활용수  급수시설</t>
  </si>
  <si>
    <t>주차장    우회도로</t>
  </si>
  <si>
    <t>생활용수    물탱크</t>
  </si>
  <si>
    <t>관   리    도   로</t>
  </si>
  <si>
    <t>보      호      벽</t>
  </si>
  <si>
    <t>비탈면  보호  공사</t>
  </si>
  <si>
    <t>남코스 3홀관수시설</t>
  </si>
  <si>
    <t>암.절토면 보호공사</t>
  </si>
  <si>
    <t>오폐수 탄천수계</t>
  </si>
  <si>
    <t>석      수      로</t>
  </si>
  <si>
    <t>철 성 토 면  공 사</t>
  </si>
  <si>
    <t>낙석방지용    휀스</t>
  </si>
  <si>
    <t>오폐수  처리  공사</t>
  </si>
  <si>
    <t>13홀비탈면보호공사</t>
  </si>
  <si>
    <t>매점 및 부속동</t>
  </si>
  <si>
    <t>92.12.25</t>
  </si>
  <si>
    <t>북 14홀 옹벽  공사</t>
  </si>
  <si>
    <t>석수로  보수  공사</t>
  </si>
  <si>
    <t>히야신스처리시설</t>
  </si>
  <si>
    <t>92.12.31</t>
  </si>
  <si>
    <t>93. 5. 3</t>
  </si>
  <si>
    <t>북4홀 경사지 유실</t>
  </si>
  <si>
    <t>94. 4.27</t>
  </si>
  <si>
    <t>북5홀 법면 및 집수맨</t>
  </si>
  <si>
    <t>94. 5.31</t>
  </si>
  <si>
    <t>진입도로변 옹벽 설치</t>
  </si>
  <si>
    <t>94. 9.30</t>
  </si>
  <si>
    <t>관리도로 포장공사</t>
  </si>
  <si>
    <t xml:space="preserve">94.12.  </t>
  </si>
  <si>
    <t>북5홀 음용지하수공사</t>
  </si>
  <si>
    <t>95. 4.29</t>
  </si>
  <si>
    <t>남6홀 휀스 공사</t>
  </si>
  <si>
    <t>95.10.17</t>
  </si>
  <si>
    <t>관리도로 아스콘 재포</t>
  </si>
  <si>
    <t>95.10.31</t>
  </si>
  <si>
    <t>남3홀 음용지하수 개</t>
  </si>
  <si>
    <t>송수관로 이설공사</t>
  </si>
  <si>
    <t>96. 5.31</t>
  </si>
  <si>
    <t>석수로 보수공사</t>
  </si>
  <si>
    <t>96. 6.30</t>
  </si>
  <si>
    <t>송수관로(2차) 이설공사</t>
  </si>
  <si>
    <t>96.10.10</t>
  </si>
  <si>
    <t>관리도로 재포장 공사</t>
  </si>
  <si>
    <t>96.11.30</t>
  </si>
  <si>
    <t>송수관로(3차) 이설공사</t>
  </si>
  <si>
    <t>96.12.21</t>
  </si>
  <si>
    <t>남3홀 음용수 설비공사</t>
  </si>
  <si>
    <t>남3홀 전기시설공사</t>
  </si>
  <si>
    <t>96.12.30</t>
  </si>
  <si>
    <t>보명사 야적장 포장공사</t>
  </si>
  <si>
    <t>관리도로, 연습장,주차장</t>
  </si>
  <si>
    <t>97. 7.25</t>
  </si>
  <si>
    <t xml:space="preserve">옹벽 설치(코스부 창고) </t>
  </si>
  <si>
    <t>97.10.31</t>
  </si>
  <si>
    <t>98. 3.21</t>
  </si>
  <si>
    <t>석수로 설계 용역비</t>
  </si>
  <si>
    <t>98. 5.30</t>
  </si>
  <si>
    <t>오수처리 시설공사</t>
  </si>
  <si>
    <t>98. 9.30</t>
  </si>
  <si>
    <t>코스외곽 석수로 보수</t>
  </si>
  <si>
    <t>99. 8.31</t>
  </si>
  <si>
    <t>안내표지판 설치공사</t>
  </si>
  <si>
    <t>99. 9.21</t>
  </si>
  <si>
    <t>오수처리장 침전조 보수</t>
  </si>
  <si>
    <t>00. 2. 3</t>
  </si>
  <si>
    <t>탄벌리 송수관 교체공사</t>
  </si>
  <si>
    <t>00. 8.19</t>
  </si>
  <si>
    <t>관수용수 집수정 개발공사</t>
  </si>
  <si>
    <t>00.12.29</t>
  </si>
  <si>
    <t>낙뢰피해방지 접지공사</t>
  </si>
  <si>
    <t>구내 통신관로 설치</t>
  </si>
  <si>
    <t>01. 9.26</t>
  </si>
  <si>
    <t>수도관 및 전기 간선케이블</t>
  </si>
  <si>
    <t>01.10.31</t>
  </si>
  <si>
    <t>클럽하우스 오수처리장 개보수</t>
  </si>
  <si>
    <t>탄벌동 송.수배관 교체 공사</t>
  </si>
  <si>
    <t>카트도로 전자유도선 설치공사</t>
  </si>
  <si>
    <t>02. 5.21</t>
  </si>
  <si>
    <t>카트도로 공사</t>
  </si>
  <si>
    <t>02. 6.30</t>
  </si>
  <si>
    <t xml:space="preserve">남코스 관개시설 자재구입 공사 </t>
  </si>
  <si>
    <t>02.12.30</t>
  </si>
  <si>
    <t>02.12.31</t>
  </si>
  <si>
    <t>침    목</t>
  </si>
  <si>
    <t>03. 1.24</t>
  </si>
  <si>
    <t>급수자동제어 시스템 공사</t>
  </si>
  <si>
    <t xml:space="preserve">03. 4.  </t>
  </si>
  <si>
    <t>진입로 아스콘 재포장공사</t>
  </si>
  <si>
    <t>03. 5.27</t>
  </si>
  <si>
    <t>남코스 작업도로 레이아웃</t>
  </si>
  <si>
    <t>03. 6.29</t>
  </si>
  <si>
    <t>탄벌동 석축 및 송수배관 공사</t>
  </si>
  <si>
    <t>남6홀 휀스망 교체 및 철탑도색</t>
  </si>
  <si>
    <t>03.12. 5</t>
  </si>
  <si>
    <t>남코스 전동카트 유도선 설치공사</t>
  </si>
  <si>
    <t>04. 5.30</t>
  </si>
  <si>
    <t>경계휀스 설치공사(공고료 포함)</t>
  </si>
  <si>
    <t>04. 10.30</t>
  </si>
  <si>
    <t>C/H오수처리장 산기관</t>
  </si>
  <si>
    <t>목현천 송수관로 선급급</t>
  </si>
  <si>
    <t>05. 4. 6</t>
  </si>
  <si>
    <t>탄벌동 송수배관이설 공사</t>
  </si>
  <si>
    <t>05.10.21</t>
  </si>
  <si>
    <t>목현천 송수관로 이설공사</t>
  </si>
  <si>
    <t>05.12. 9</t>
  </si>
  <si>
    <t>경안천 집수정공사</t>
  </si>
  <si>
    <t>06. 5.10</t>
  </si>
  <si>
    <t>집수정 전기수전및 자동제어공사</t>
  </si>
  <si>
    <t>퇴비장보완공사</t>
  </si>
  <si>
    <t>06. 6.30</t>
  </si>
  <si>
    <t>공기변설치공사</t>
  </si>
  <si>
    <t>경안천 집수정개발공사 준공대금</t>
  </si>
  <si>
    <t>06. 8.30</t>
  </si>
  <si>
    <t>경안천 전기수전 및 자동제어설치공사 준공대금</t>
  </si>
  <si>
    <t>탄벌동 수중모터펌프구입및설치공사</t>
  </si>
  <si>
    <t>06. 8.31</t>
  </si>
  <si>
    <t>경안천집수정공사 및 전기자동제어설치공사(전용회선료)</t>
  </si>
  <si>
    <t>남북코스 작업 카트도로 포장</t>
  </si>
  <si>
    <t>07. 9.28</t>
  </si>
  <si>
    <t>송수배관 교체공사</t>
  </si>
  <si>
    <t>07.11.21</t>
  </si>
  <si>
    <t>관수용수 물탱크 및 배관설치</t>
  </si>
  <si>
    <t>08. 2. 9</t>
  </si>
  <si>
    <t>집수정(식수) 개발공사</t>
  </si>
  <si>
    <t>08. 6.20</t>
  </si>
  <si>
    <t>남3홀 집수정 수중모터펌프 공사</t>
  </si>
  <si>
    <t>08. 7.21</t>
  </si>
  <si>
    <t>남5홀 주변 도로포장 공사</t>
  </si>
  <si>
    <t>08. 8.14</t>
  </si>
  <si>
    <t>북1홀 퍼팅그린주변 포장공사</t>
  </si>
  <si>
    <t>남.북코스 라이트 설치공사</t>
  </si>
  <si>
    <t>08. 8.31</t>
  </si>
  <si>
    <t>08. 9.10</t>
  </si>
  <si>
    <t>전원 간선,통신 케이블 설치공사</t>
  </si>
  <si>
    <t>08.10.15</t>
  </si>
  <si>
    <t>진입로 가로등 설치공사</t>
  </si>
  <si>
    <t>08.12.15</t>
  </si>
  <si>
    <t>남2홀 코스개선 공사</t>
  </si>
  <si>
    <t>09. 2.28</t>
  </si>
  <si>
    <t>09. 4.30</t>
  </si>
  <si>
    <t xml:space="preserve">카트도로 포장공사 </t>
  </si>
  <si>
    <t>09. 8.28</t>
  </si>
  <si>
    <t>송수배관 긴급보수 및 수해복구</t>
  </si>
  <si>
    <t>09. 8.31</t>
  </si>
  <si>
    <t>북16홀 작업도로 신설공사</t>
  </si>
  <si>
    <t>10.11.30</t>
  </si>
  <si>
    <t>탄벌동 송수관 이전공사</t>
  </si>
  <si>
    <t>11.02.10</t>
  </si>
  <si>
    <t>LPG 가스 저장탱크 지상설치</t>
  </si>
  <si>
    <t>11.06.30</t>
  </si>
  <si>
    <t>안전 그물망(휀스) 설치</t>
  </si>
  <si>
    <t>11.09.09</t>
  </si>
  <si>
    <t>북코스 스프링클러 자동화공사</t>
  </si>
  <si>
    <t>13.05.21</t>
  </si>
  <si>
    <t>클럽하우스 주변 도로 확장</t>
  </si>
  <si>
    <t>13.05.30</t>
  </si>
  <si>
    <t>태양열 집열 시스템 공사</t>
  </si>
  <si>
    <t>13.09.30</t>
  </si>
  <si>
    <t>클럽하우스 앞 자가 주차장</t>
  </si>
  <si>
    <t>14.04.10</t>
  </si>
  <si>
    <t>벙커 및 티그라운드 리뉴얼 공사</t>
  </si>
  <si>
    <t>14.04.25</t>
  </si>
  <si>
    <t>북코스 광역피뢰침 설치</t>
  </si>
  <si>
    <t>14.06.20</t>
  </si>
  <si>
    <t>자가주유소 신축 공사</t>
  </si>
  <si>
    <t>사토장 바닥 포장 공사</t>
  </si>
  <si>
    <t>15.12.24</t>
  </si>
  <si>
    <t>남자 락카실 후 출입구 신설</t>
  </si>
  <si>
    <t>북 스타트 그늘집 정화조, 이전, 교체</t>
  </si>
  <si>
    <t>카트고 소방(스프링클러) 설치공사</t>
  </si>
  <si>
    <t>16.07.31</t>
  </si>
  <si>
    <t xml:space="preserve">    구 축 물     계</t>
  </si>
  <si>
    <t>한국문화예술위원회 (뉴서울 골프장)코 스 명 세 서</t>
    <phoneticPr fontId="10" type="noConversion"/>
  </si>
  <si>
    <t xml:space="preserve">   (단 위 :  원)</t>
    <phoneticPr fontId="10" type="noConversion"/>
  </si>
  <si>
    <t>구              분</t>
    <phoneticPr fontId="10" type="noConversion"/>
  </si>
  <si>
    <t>금                액</t>
    <phoneticPr fontId="10" type="noConversion"/>
  </si>
  <si>
    <t>비          고</t>
    <phoneticPr fontId="10" type="noConversion"/>
  </si>
  <si>
    <t>남       코       스  (18홀)</t>
    <phoneticPr fontId="10" type="noConversion"/>
  </si>
  <si>
    <t>북       코       스  (18홀)</t>
    <phoneticPr fontId="10" type="noConversion"/>
  </si>
  <si>
    <t>건  설  자  금  이  자 (88년)</t>
    <phoneticPr fontId="10" type="noConversion"/>
  </si>
  <si>
    <t>잔   디   묘   포   장   외</t>
    <phoneticPr fontId="10" type="noConversion"/>
  </si>
  <si>
    <t>기  부  자  산   부  가  세</t>
    <phoneticPr fontId="10" type="noConversion"/>
  </si>
  <si>
    <t>합            계</t>
    <phoneticPr fontId="10" type="noConversion"/>
  </si>
  <si>
    <t>차량운반구 명세서</t>
    <phoneticPr fontId="10" type="noConversion"/>
  </si>
  <si>
    <t>한국문화예술위원회(뉴서울컨트리클럽)</t>
  </si>
  <si>
    <t xml:space="preserve">   (단  위 : 원)</t>
    <phoneticPr fontId="10" type="noConversion"/>
  </si>
  <si>
    <t xml:space="preserve"> 일    자</t>
    <phoneticPr fontId="10" type="noConversion"/>
  </si>
  <si>
    <t>적               요</t>
    <phoneticPr fontId="10" type="noConversion"/>
  </si>
  <si>
    <t>금      액</t>
    <phoneticPr fontId="10" type="noConversion"/>
  </si>
  <si>
    <t>비    고</t>
    <phoneticPr fontId="10" type="noConversion"/>
  </si>
  <si>
    <t>2002.  4. 30</t>
    <phoneticPr fontId="48" type="noConversion"/>
  </si>
  <si>
    <t>시약차량 (한국산업양행)</t>
    <phoneticPr fontId="48" type="noConversion"/>
  </si>
  <si>
    <t>(2002년도분)</t>
    <phoneticPr fontId="48" type="noConversion"/>
  </si>
  <si>
    <t>2004.  3. 31</t>
    <phoneticPr fontId="48" type="noConversion"/>
  </si>
  <si>
    <t>2001년 차량 불공제 경정납부(이천세무서)</t>
    <phoneticPr fontId="48" type="noConversion"/>
  </si>
  <si>
    <t>(2004년도분)</t>
    <phoneticPr fontId="48" type="noConversion"/>
  </si>
  <si>
    <t>2004.  4. 23</t>
    <phoneticPr fontId="48" type="noConversion"/>
  </si>
  <si>
    <t>2004년 1기 예정부가세 대체(이천세무서)</t>
    <phoneticPr fontId="48" type="noConversion"/>
  </si>
  <si>
    <t>2004.  4. 30</t>
    <phoneticPr fontId="48" type="noConversion"/>
  </si>
  <si>
    <t>덤프 2.5톤 트럭 2대 구입(현대 자동차)</t>
    <phoneticPr fontId="48" type="noConversion"/>
  </si>
  <si>
    <t>2004.  5. 10</t>
    <phoneticPr fontId="48" type="noConversion"/>
  </si>
  <si>
    <t>봉고 1톤 트럭 1대 (기아자동차)</t>
    <phoneticPr fontId="48" type="noConversion"/>
  </si>
  <si>
    <t>2004.  5. 30</t>
    <phoneticPr fontId="48" type="noConversion"/>
  </si>
  <si>
    <t>골프카 구입(남코스/8대) (국제인터트레이드)</t>
    <phoneticPr fontId="48" type="noConversion"/>
  </si>
  <si>
    <t>2005.  4.  6</t>
    <phoneticPr fontId="48" type="noConversion"/>
  </si>
  <si>
    <t>봉고 파워게이트(2대) 구입(기아자동차)</t>
    <phoneticPr fontId="48" type="noConversion"/>
  </si>
  <si>
    <t>(2005년도분)</t>
    <phoneticPr fontId="48" type="noConversion"/>
  </si>
  <si>
    <t>덤프(마이티 2.5t) 구입(현대자동차)</t>
    <phoneticPr fontId="48" type="noConversion"/>
  </si>
  <si>
    <t>2005.  4. 21</t>
    <phoneticPr fontId="48" type="noConversion"/>
  </si>
  <si>
    <t>오토바이(CT100) 구입(대림혼다성남)</t>
    <phoneticPr fontId="48" type="noConversion"/>
  </si>
  <si>
    <t>2006.  3. 10</t>
    <phoneticPr fontId="48" type="noConversion"/>
  </si>
  <si>
    <t>덤프 (2.5t) 구입</t>
    <phoneticPr fontId="48" type="noConversion"/>
  </si>
  <si>
    <t>(2006년도분)</t>
    <phoneticPr fontId="48" type="noConversion"/>
  </si>
  <si>
    <t>2006. 10. 20</t>
    <phoneticPr fontId="48" type="noConversion"/>
  </si>
  <si>
    <t>오토바이(SL128포르테) 구입</t>
    <phoneticPr fontId="48" type="noConversion"/>
  </si>
  <si>
    <t>2007.  5. 16</t>
    <phoneticPr fontId="48" type="noConversion"/>
  </si>
  <si>
    <t>경기진행용 오토바이 구입(대림혼다성남)</t>
    <phoneticPr fontId="48" type="noConversion"/>
  </si>
  <si>
    <t>(2007년도분)</t>
    <phoneticPr fontId="48" type="noConversion"/>
  </si>
  <si>
    <t>2007.  6. 21</t>
    <phoneticPr fontId="48" type="noConversion"/>
  </si>
  <si>
    <t>시약차량 구입</t>
    <phoneticPr fontId="48" type="noConversion"/>
  </si>
  <si>
    <t>(2010년도분)</t>
  </si>
  <si>
    <t>2010.  7. 23</t>
    <phoneticPr fontId="48" type="noConversion"/>
  </si>
  <si>
    <t>2인승 전동카(4대) 구입(씨티엔골프)</t>
    <phoneticPr fontId="48" type="noConversion"/>
  </si>
  <si>
    <t>2010.  9. 30</t>
    <phoneticPr fontId="48" type="noConversion"/>
  </si>
  <si>
    <t>전동카(APRO 5인승*40대) 구입</t>
    <phoneticPr fontId="48" type="noConversion"/>
  </si>
  <si>
    <t>2010. 11. 15</t>
    <phoneticPr fontId="48" type="noConversion"/>
  </si>
  <si>
    <t>업무용차량(스타렉스*1) 구입(현대자동차)</t>
    <phoneticPr fontId="48" type="noConversion"/>
  </si>
  <si>
    <t>2010. 11. 30</t>
    <phoneticPr fontId="48" type="noConversion"/>
  </si>
  <si>
    <t>업무용차량(봉고1톤*1) 구입(기아자동차)</t>
    <phoneticPr fontId="48" type="noConversion"/>
  </si>
  <si>
    <t>2011.  4. 21</t>
    <phoneticPr fontId="48" type="noConversion"/>
  </si>
  <si>
    <t>경기 진행용 2인승 골프카(1대) 구입</t>
    <phoneticPr fontId="48" type="noConversion"/>
  </si>
  <si>
    <t>(2011년도분)</t>
    <phoneticPr fontId="48" type="noConversion"/>
  </si>
  <si>
    <t>2011.  5. 31</t>
    <phoneticPr fontId="48" type="noConversion"/>
  </si>
  <si>
    <t>시설파트 작업용 차량(봉고 더블캡) 구입</t>
    <phoneticPr fontId="48" type="noConversion"/>
  </si>
  <si>
    <t>2011.  6. 30</t>
    <phoneticPr fontId="48" type="noConversion"/>
  </si>
  <si>
    <t>임원 차량(체어맨H) 구입</t>
    <phoneticPr fontId="48" type="noConversion"/>
  </si>
  <si>
    <t>2011. 10. 31</t>
    <phoneticPr fontId="48" type="noConversion"/>
  </si>
  <si>
    <t>5인승 전동카(4대) 구입</t>
    <phoneticPr fontId="48" type="noConversion"/>
  </si>
  <si>
    <t>2011. 11. 25</t>
    <phoneticPr fontId="48" type="noConversion"/>
  </si>
  <si>
    <t>2인승 전동카(1대) 구입</t>
    <phoneticPr fontId="48" type="noConversion"/>
  </si>
  <si>
    <t>2012.  6. 29</t>
    <phoneticPr fontId="48" type="noConversion"/>
  </si>
  <si>
    <t>5인승 전동카(23대) 구입</t>
    <phoneticPr fontId="48" type="noConversion"/>
  </si>
  <si>
    <t>(2012년도분)</t>
    <phoneticPr fontId="48" type="noConversion"/>
  </si>
  <si>
    <t>2013.  4. 25</t>
    <phoneticPr fontId="48" type="noConversion"/>
  </si>
  <si>
    <t>경기진행용 이륜차(1대) 구입</t>
    <phoneticPr fontId="48" type="noConversion"/>
  </si>
  <si>
    <t>(2013년도분)</t>
    <phoneticPr fontId="48" type="noConversion"/>
  </si>
  <si>
    <t>2013.  4. 30</t>
    <phoneticPr fontId="48" type="noConversion"/>
  </si>
  <si>
    <t>업무용 오토바이(코스관리팀) 구입</t>
    <phoneticPr fontId="48" type="noConversion"/>
  </si>
  <si>
    <t>2013.  5. 30</t>
    <phoneticPr fontId="48" type="noConversion"/>
  </si>
  <si>
    <t>업무용 식재차량(그랜드 스타렉스 밴) 구입</t>
    <phoneticPr fontId="48" type="noConversion"/>
  </si>
  <si>
    <t>2013.  7. 25</t>
    <phoneticPr fontId="48" type="noConversion"/>
  </si>
  <si>
    <t>2인승 전동 골프카 구입</t>
    <phoneticPr fontId="48" type="noConversion"/>
  </si>
  <si>
    <t>2013.  7. 30</t>
    <phoneticPr fontId="48" type="noConversion"/>
  </si>
  <si>
    <t>5인승 전자유도 전자 골프카 구입</t>
    <phoneticPr fontId="48" type="noConversion"/>
  </si>
  <si>
    <t>2015.  4. 10</t>
    <phoneticPr fontId="48" type="noConversion"/>
  </si>
  <si>
    <t>업무용(아반떼MD) 차량 구입</t>
    <phoneticPr fontId="48" type="noConversion"/>
  </si>
  <si>
    <t>(2015년도분)</t>
    <phoneticPr fontId="48" type="noConversion"/>
  </si>
  <si>
    <t>업무용(스타렉스) 차량 구입</t>
    <phoneticPr fontId="48" type="noConversion"/>
  </si>
  <si>
    <t>2015.  7. 15</t>
    <phoneticPr fontId="48" type="noConversion"/>
  </si>
  <si>
    <t>코스관리 장비(시약 차량 이마이티) 구입</t>
    <phoneticPr fontId="48" type="noConversion"/>
  </si>
  <si>
    <t>2015.  7. 21</t>
    <phoneticPr fontId="48" type="noConversion"/>
  </si>
  <si>
    <t>2인승 전동 골프카(3대) 구입</t>
    <phoneticPr fontId="48" type="noConversion"/>
  </si>
  <si>
    <t>2015.  8. 10</t>
    <phoneticPr fontId="48" type="noConversion"/>
  </si>
  <si>
    <t>5인승 전자유도 리튬배터리 전동카트 구매</t>
    <phoneticPr fontId="48" type="noConversion"/>
  </si>
  <si>
    <t>2016.  3. 21</t>
    <phoneticPr fontId="48" type="noConversion"/>
  </si>
  <si>
    <t>1톤 더블캡 4륜(2대)</t>
  </si>
  <si>
    <t>(2016년도분)</t>
    <phoneticPr fontId="48" type="noConversion"/>
  </si>
  <si>
    <t>2016.  5. 20</t>
    <phoneticPr fontId="48" type="noConversion"/>
  </si>
  <si>
    <t>4인승 전자유도 골프카(2대)</t>
  </si>
  <si>
    <t>2인승 전동카트 1대(경기진행용)</t>
  </si>
  <si>
    <t>2016.  5. 31</t>
    <phoneticPr fontId="48" type="noConversion"/>
  </si>
  <si>
    <t>2인승 전동카트 1대(코스관리용)</t>
  </si>
  <si>
    <t>계</t>
    <phoneticPr fontId="48" type="noConversion"/>
  </si>
  <si>
    <t>비품 명세서</t>
    <phoneticPr fontId="10" type="noConversion"/>
  </si>
  <si>
    <t>구      분</t>
    <phoneticPr fontId="10" type="noConversion"/>
  </si>
  <si>
    <t>수량</t>
    <phoneticPr fontId="10" type="noConversion"/>
  </si>
  <si>
    <t>금      액</t>
    <phoneticPr fontId="10" type="noConversion"/>
  </si>
  <si>
    <t>비  고</t>
    <phoneticPr fontId="10" type="noConversion"/>
  </si>
  <si>
    <t>오 물 처 리 장</t>
    <phoneticPr fontId="10" type="noConversion"/>
  </si>
  <si>
    <t>1990년도</t>
    <phoneticPr fontId="10" type="noConversion"/>
  </si>
  <si>
    <t>디지털  캠코더</t>
    <phoneticPr fontId="10" type="noConversion"/>
  </si>
  <si>
    <t>2001년도</t>
    <phoneticPr fontId="10" type="noConversion"/>
  </si>
  <si>
    <t>C/H 주방냉장고</t>
    <phoneticPr fontId="10" type="noConversion"/>
  </si>
  <si>
    <t>플    로    터</t>
  </si>
  <si>
    <t>건설자금이자(88년)</t>
    <phoneticPr fontId="10" type="noConversion"/>
  </si>
  <si>
    <t>-</t>
    <phoneticPr fontId="10" type="noConversion"/>
  </si>
  <si>
    <t>서버업그레이드</t>
    <phoneticPr fontId="10" type="noConversion"/>
  </si>
  <si>
    <t>쇼케이스작업대</t>
    <phoneticPr fontId="10" type="noConversion"/>
  </si>
  <si>
    <t>소           계</t>
    <phoneticPr fontId="10" type="noConversion"/>
  </si>
  <si>
    <t>거리표시목 및 OB말뚝</t>
    <phoneticPr fontId="10" type="noConversion"/>
  </si>
  <si>
    <t>2002년도</t>
  </si>
  <si>
    <t>현    미    경</t>
    <phoneticPr fontId="10" type="noConversion"/>
  </si>
  <si>
    <t>1994년도</t>
    <phoneticPr fontId="10" type="noConversion"/>
  </si>
  <si>
    <t>미  술  작  품</t>
    <phoneticPr fontId="10" type="noConversion"/>
  </si>
  <si>
    <t>그  림  표  구</t>
    <phoneticPr fontId="10" type="noConversion"/>
  </si>
  <si>
    <t>계절별사진촬영</t>
  </si>
  <si>
    <t>-</t>
  </si>
  <si>
    <t>주방 벽부착 선반</t>
    <phoneticPr fontId="10" type="noConversion"/>
  </si>
  <si>
    <t>"</t>
    <phoneticPr fontId="10" type="noConversion"/>
  </si>
  <si>
    <t>패스로우 자동 식기세척기</t>
    <phoneticPr fontId="10" type="noConversion"/>
  </si>
  <si>
    <t>북스타트</t>
    <phoneticPr fontId="10" type="noConversion"/>
  </si>
  <si>
    <t>팬츄리 다단식 선반</t>
    <phoneticPr fontId="10" type="noConversion"/>
  </si>
  <si>
    <t>식기 건조대</t>
    <phoneticPr fontId="10" type="noConversion"/>
  </si>
  <si>
    <t>팬츄리 배기후드</t>
    <phoneticPr fontId="10" type="noConversion"/>
  </si>
  <si>
    <t>배기후드/휠타(박스형)</t>
    <phoneticPr fontId="10" type="noConversion"/>
  </si>
  <si>
    <t>팬츄리 주방 전기 인덕션렌지</t>
    <phoneticPr fontId="10" type="noConversion"/>
  </si>
  <si>
    <t>3층 주방</t>
    <phoneticPr fontId="10" type="noConversion"/>
  </si>
  <si>
    <t>배기후드(박스형)</t>
    <phoneticPr fontId="10" type="noConversion"/>
  </si>
  <si>
    <t>팬츄리 주방 토핑 테이블</t>
    <phoneticPr fontId="10" type="noConversion"/>
  </si>
  <si>
    <t>작업대/하부선반</t>
    <phoneticPr fontId="10" type="noConversion"/>
  </si>
  <si>
    <t>팬츄리 주방 전자동 커피머신</t>
    <phoneticPr fontId="10" type="noConversion"/>
  </si>
  <si>
    <t>레이져 프린터</t>
    <phoneticPr fontId="10" type="noConversion"/>
  </si>
  <si>
    <t>팬츄리 주방 작업대 찬장</t>
    <phoneticPr fontId="10" type="noConversion"/>
  </si>
  <si>
    <t>예비 전원 축전지</t>
    <phoneticPr fontId="10" type="noConversion"/>
  </si>
  <si>
    <t>전산실</t>
    <phoneticPr fontId="10" type="noConversion"/>
  </si>
  <si>
    <t>전반 세척 준비대/씽크제작</t>
    <phoneticPr fontId="10" type="noConversion"/>
  </si>
  <si>
    <t>서버용 전기 안전화 장비</t>
    <phoneticPr fontId="10" type="noConversion"/>
  </si>
  <si>
    <t>DB 서버 장비</t>
    <phoneticPr fontId="10" type="noConversion"/>
  </si>
  <si>
    <t>냉동 냉장고</t>
    <phoneticPr fontId="10" type="noConversion"/>
  </si>
  <si>
    <t>남스타트</t>
    <phoneticPr fontId="10" type="noConversion"/>
  </si>
  <si>
    <t>전산 장비(WEB)서버</t>
    <phoneticPr fontId="10" type="noConversion"/>
  </si>
  <si>
    <t>가스렌지 5구</t>
    <phoneticPr fontId="10" type="noConversion"/>
  </si>
  <si>
    <t>코스내 가로등(LED) 조명</t>
    <phoneticPr fontId="10" type="noConversion"/>
  </si>
  <si>
    <t>1조 세정작업대/하부 선반</t>
    <phoneticPr fontId="10" type="noConversion"/>
  </si>
  <si>
    <t>프런트 스윙도어</t>
    <phoneticPr fontId="10" type="noConversion"/>
  </si>
  <si>
    <t>프런트</t>
    <phoneticPr fontId="10" type="noConversion"/>
  </si>
  <si>
    <t>잔반, 세척준비대, 씽크</t>
    <phoneticPr fontId="10" type="noConversion"/>
  </si>
  <si>
    <t>3단 캐비닛</t>
    <phoneticPr fontId="10" type="noConversion"/>
  </si>
  <si>
    <t>락카실</t>
    <phoneticPr fontId="10" type="noConversion"/>
  </si>
  <si>
    <t>북8홀 가로등(LED) 조명</t>
    <phoneticPr fontId="10" type="noConversion"/>
  </si>
  <si>
    <t>남스타트 식기건조대</t>
    <phoneticPr fontId="10" type="noConversion"/>
  </si>
  <si>
    <t>소     계</t>
    <phoneticPr fontId="10" type="noConversion"/>
  </si>
  <si>
    <t>주방 냉장고테이블</t>
    <phoneticPr fontId="10" type="noConversion"/>
  </si>
  <si>
    <t>그늘집 토핑 냉장고</t>
    <phoneticPr fontId="10" type="noConversion"/>
  </si>
  <si>
    <t>2015년도</t>
    <phoneticPr fontId="10" type="noConversion"/>
  </si>
  <si>
    <t>배기후드/휠타/등부착</t>
    <phoneticPr fontId="10" type="noConversion"/>
  </si>
  <si>
    <t>전기 오븐(조리용)</t>
    <phoneticPr fontId="10" type="noConversion"/>
  </si>
  <si>
    <t>배기 후드(박스형)</t>
    <phoneticPr fontId="10" type="noConversion"/>
  </si>
  <si>
    <t>코스 폐쇄회로(CCTV)</t>
    <phoneticPr fontId="10" type="noConversion"/>
  </si>
  <si>
    <t>상부 선반 2단</t>
    <phoneticPr fontId="10" type="noConversion"/>
  </si>
  <si>
    <t>고압 청소기</t>
    <phoneticPr fontId="10" type="noConversion"/>
  </si>
  <si>
    <t>신장체중계(카스 HC-1500)</t>
    <phoneticPr fontId="10" type="noConversion"/>
  </si>
  <si>
    <t>(단위:원)</t>
    <phoneticPr fontId="10" type="noConversion"/>
  </si>
  <si>
    <t>소프트웨어(MS 오피스2013)</t>
    <phoneticPr fontId="10" type="noConversion"/>
  </si>
  <si>
    <t>C/H 테이블 냉장고</t>
    <phoneticPr fontId="10" type="noConversion"/>
  </si>
  <si>
    <t>2016년도</t>
    <phoneticPr fontId="10" type="noConversion"/>
  </si>
  <si>
    <t>삼성 노트북</t>
    <phoneticPr fontId="10" type="noConversion"/>
  </si>
  <si>
    <t>전산 안전 장치</t>
    <phoneticPr fontId="10" type="noConversion"/>
  </si>
  <si>
    <t>컴퓨터(LG 모니터)</t>
    <phoneticPr fontId="10" type="noConversion"/>
  </si>
  <si>
    <t>주방 린나이 가스 자동 밥솥</t>
    <phoneticPr fontId="10" type="noConversion"/>
  </si>
  <si>
    <t>삼성 DB400T3A PC</t>
    <phoneticPr fontId="10" type="noConversion"/>
  </si>
  <si>
    <t>대여용 골프채</t>
    <phoneticPr fontId="10" type="noConversion"/>
  </si>
  <si>
    <t>전동카트 자가진단용 노트북</t>
    <phoneticPr fontId="10" type="noConversion"/>
  </si>
  <si>
    <t>5인승 전동카트 배터리</t>
    <phoneticPr fontId="10" type="noConversion"/>
  </si>
  <si>
    <t>전자결재서버 구입</t>
    <phoneticPr fontId="10" type="noConversion"/>
  </si>
  <si>
    <t xml:space="preserve">주방 샐러드 냉장고 </t>
    <phoneticPr fontId="10" type="noConversion"/>
  </si>
  <si>
    <t>전자결재서버 소프트웨어</t>
    <phoneticPr fontId="10" type="noConversion"/>
  </si>
  <si>
    <t>캐디 대기실 제빙기</t>
    <phoneticPr fontId="10" type="noConversion"/>
  </si>
  <si>
    <t>라이트 LED램프</t>
    <phoneticPr fontId="10" type="noConversion"/>
  </si>
  <si>
    <t>남18홀</t>
    <phoneticPr fontId="10" type="noConversion"/>
  </si>
  <si>
    <t>컴퓨터(7대) 및 모니터</t>
    <phoneticPr fontId="10" type="noConversion"/>
  </si>
  <si>
    <t>제빙기</t>
    <phoneticPr fontId="10" type="noConversion"/>
  </si>
  <si>
    <t>캐디대기실</t>
    <phoneticPr fontId="10" type="noConversion"/>
  </si>
  <si>
    <t>남5홀 및 북14홀 CCTV</t>
    <phoneticPr fontId="10" type="noConversion"/>
  </si>
  <si>
    <t>직원식당 냉장실 제작설치</t>
    <phoneticPr fontId="10" type="noConversion"/>
  </si>
  <si>
    <t>공구와기구 명세서</t>
    <phoneticPr fontId="10" type="noConversion"/>
  </si>
  <si>
    <t>적                 요</t>
    <phoneticPr fontId="10" type="noConversion"/>
  </si>
  <si>
    <t>금     액</t>
    <phoneticPr fontId="10" type="noConversion"/>
  </si>
  <si>
    <t>비     고</t>
    <phoneticPr fontId="10" type="noConversion"/>
  </si>
  <si>
    <t>1996.  7. 31</t>
    <phoneticPr fontId="48" type="noConversion"/>
  </si>
  <si>
    <t>엔진 캇타기</t>
    <phoneticPr fontId="48" type="noConversion"/>
  </si>
  <si>
    <t>1996.  3. 26</t>
    <phoneticPr fontId="48" type="noConversion"/>
  </si>
  <si>
    <t>함마드릴</t>
    <phoneticPr fontId="48" type="noConversion"/>
  </si>
  <si>
    <t>1998.  5.  2</t>
    <phoneticPr fontId="48" type="noConversion"/>
  </si>
  <si>
    <t>특고압 전기용구</t>
    <phoneticPr fontId="48" type="noConversion"/>
  </si>
  <si>
    <t>1999.  8. 26</t>
    <phoneticPr fontId="48" type="noConversion"/>
  </si>
  <si>
    <t>코스관리용 래핑기 (그린사)</t>
    <phoneticPr fontId="48" type="noConversion"/>
  </si>
  <si>
    <t>2000. 10. 31</t>
    <phoneticPr fontId="48" type="noConversion"/>
  </si>
  <si>
    <t>서류 천공기 (교보문보장)</t>
    <phoneticPr fontId="48" type="noConversion"/>
  </si>
  <si>
    <t>2005.  7. 31</t>
    <phoneticPr fontId="48" type="noConversion"/>
  </si>
  <si>
    <t>전동카도로 공구 코아머신 구입(대흥기업사)</t>
    <phoneticPr fontId="48" type="noConversion"/>
  </si>
  <si>
    <t>2005. 12.  9</t>
    <phoneticPr fontId="48" type="noConversion"/>
  </si>
  <si>
    <t>기관실 공구 함마드릴 외 구입(대흥기업사)</t>
    <phoneticPr fontId="48" type="noConversion"/>
  </si>
  <si>
    <t>2007.  8. 31</t>
    <phoneticPr fontId="48" type="noConversion"/>
  </si>
  <si>
    <t>예초기 2대 구입</t>
    <phoneticPr fontId="48" type="noConversion"/>
  </si>
  <si>
    <t>2009. 10. 21</t>
    <phoneticPr fontId="48" type="noConversion"/>
  </si>
  <si>
    <t>전정기 1대</t>
    <phoneticPr fontId="48" type="noConversion"/>
  </si>
  <si>
    <t>고지톱 1대</t>
    <phoneticPr fontId="48" type="noConversion"/>
  </si>
  <si>
    <t>엔진톱 1대</t>
    <phoneticPr fontId="48" type="noConversion"/>
  </si>
  <si>
    <t>2013.  4. 30</t>
    <phoneticPr fontId="48" type="noConversion"/>
  </si>
  <si>
    <t>코스관리용 예초기(5대)</t>
    <phoneticPr fontId="48" type="noConversion"/>
  </si>
  <si>
    <t>코스관리용 동력살 분무기(3대)</t>
    <phoneticPr fontId="48" type="noConversion"/>
  </si>
  <si>
    <t>2015.  6. 30</t>
    <phoneticPr fontId="48" type="noConversion"/>
  </si>
  <si>
    <t>코스관리용 예초기(4대)</t>
    <phoneticPr fontId="48" type="noConversion"/>
  </si>
  <si>
    <t>입목 명세서</t>
    <phoneticPr fontId="10" type="noConversion"/>
  </si>
  <si>
    <t>구         분</t>
    <phoneticPr fontId="10" type="noConversion"/>
  </si>
  <si>
    <t>수 량</t>
    <phoneticPr fontId="10" type="noConversion"/>
  </si>
  <si>
    <t>취득가액</t>
    <phoneticPr fontId="10" type="noConversion"/>
  </si>
  <si>
    <t>자산 재평가</t>
    <phoneticPr fontId="10" type="noConversion"/>
  </si>
  <si>
    <t>비    고</t>
    <phoneticPr fontId="10" type="noConversion"/>
  </si>
  <si>
    <t>증  감</t>
    <phoneticPr fontId="10" type="noConversion"/>
  </si>
  <si>
    <t>금  액</t>
    <phoneticPr fontId="10" type="noConversion"/>
  </si>
  <si>
    <t>잣    나    무</t>
  </si>
  <si>
    <t>남코스</t>
    <phoneticPr fontId="10" type="noConversion"/>
  </si>
  <si>
    <t>전    나    무</t>
  </si>
  <si>
    <t>앵  두  나  무</t>
  </si>
  <si>
    <t>소    나    무</t>
  </si>
  <si>
    <t>싸  리  나  무</t>
  </si>
  <si>
    <t>가  중  나  무</t>
  </si>
  <si>
    <t>노 간 주 나 무</t>
  </si>
  <si>
    <t>보    리    수</t>
  </si>
  <si>
    <t>자  귀  나  무</t>
  </si>
  <si>
    <t>철          쭉</t>
  </si>
  <si>
    <t>낙    엽    송</t>
  </si>
  <si>
    <t>진    달    래</t>
  </si>
  <si>
    <t>신    동    백</t>
  </si>
  <si>
    <t>겹    철    쭉</t>
  </si>
  <si>
    <t>옥          향</t>
  </si>
  <si>
    <t>서  양  측  백</t>
  </si>
  <si>
    <t>선          향</t>
  </si>
  <si>
    <t>산    목    련</t>
  </si>
  <si>
    <t>청    단    풍</t>
  </si>
  <si>
    <t>매          화</t>
  </si>
  <si>
    <t>홍    단    풍</t>
  </si>
  <si>
    <t>삼  각  단  풍</t>
  </si>
  <si>
    <t>산    수    유</t>
  </si>
  <si>
    <t>서  양  병  꽃</t>
  </si>
  <si>
    <t>무    궁    화</t>
  </si>
  <si>
    <t>개    나    리</t>
  </si>
  <si>
    <t>쥐  똥  나  무</t>
  </si>
  <si>
    <t>산          벚</t>
  </si>
  <si>
    <t>남코스</t>
    <phoneticPr fontId="10" type="noConversion"/>
  </si>
  <si>
    <t>은  행  나  무</t>
  </si>
  <si>
    <t>조  팝  나  무</t>
  </si>
  <si>
    <t>대  추  나  무</t>
  </si>
  <si>
    <t>서    나    무</t>
  </si>
  <si>
    <t>호  두  나  무</t>
  </si>
  <si>
    <t>살  구  나  무</t>
  </si>
  <si>
    <t>감    나    무</t>
  </si>
  <si>
    <t>고  염  나  무</t>
  </si>
  <si>
    <t>리기다  소나무</t>
  </si>
  <si>
    <t>느  티  나  무</t>
  </si>
  <si>
    <t>육          송</t>
  </si>
  <si>
    <t>자    산    홍</t>
  </si>
  <si>
    <t>산    철    쭉</t>
  </si>
  <si>
    <t>옥          매</t>
  </si>
  <si>
    <t>후    록    수</t>
  </si>
  <si>
    <t>화    수    목</t>
  </si>
  <si>
    <t>아  카  시  아</t>
  </si>
  <si>
    <t>장          미</t>
  </si>
  <si>
    <t>꽃    창    포</t>
  </si>
  <si>
    <t>화    해    당</t>
  </si>
  <si>
    <t>자  작  나  무</t>
  </si>
  <si>
    <t>산  달  나  무</t>
  </si>
  <si>
    <t>메크  세코이아</t>
  </si>
  <si>
    <t>복    자    기</t>
  </si>
  <si>
    <t>북코스</t>
    <phoneticPr fontId="10" type="noConversion"/>
  </si>
  <si>
    <t>향    나    무</t>
  </si>
  <si>
    <t>둥 근 향 나 무</t>
  </si>
  <si>
    <t>수  양  버  들</t>
  </si>
  <si>
    <t>계  수  나  무</t>
  </si>
  <si>
    <t>때  죽  나  무</t>
  </si>
  <si>
    <t>꽃    사    과</t>
  </si>
  <si>
    <t>산  벚  나  무</t>
  </si>
  <si>
    <t>자  엽  자  두</t>
  </si>
  <si>
    <t>매  화  나  무</t>
  </si>
  <si>
    <t>모  과  나  무</t>
  </si>
  <si>
    <t>수 수 꽃 다 리</t>
  </si>
  <si>
    <t>고  광  나  무</t>
  </si>
  <si>
    <t>옥    잠    화</t>
  </si>
  <si>
    <t>비    비    추</t>
  </si>
  <si>
    <t>이티리  포플라</t>
  </si>
  <si>
    <t>꽃  복  숭  아</t>
  </si>
  <si>
    <t>서 부 해 당 화</t>
  </si>
  <si>
    <t>독 일 가 문 비</t>
  </si>
  <si>
    <t>십  잣  나  무</t>
  </si>
  <si>
    <t>눈    주    목</t>
  </si>
  <si>
    <t>눈          향</t>
  </si>
  <si>
    <t>희    양    목</t>
  </si>
  <si>
    <t>아카시아  묘목</t>
  </si>
  <si>
    <t>관    음    죽</t>
  </si>
  <si>
    <t>매  실  나  무</t>
  </si>
  <si>
    <t>씨  향  나  무</t>
  </si>
  <si>
    <t>목          련</t>
  </si>
  <si>
    <t>사  계  장  미</t>
  </si>
  <si>
    <t>병  꽃  나  무</t>
  </si>
  <si>
    <t>꼬    리    향</t>
  </si>
  <si>
    <t>옥    매    화</t>
  </si>
  <si>
    <t>서양  조팝나무</t>
  </si>
  <si>
    <t>조    릿    대</t>
  </si>
  <si>
    <t>박    나    무</t>
  </si>
  <si>
    <t>양    앵    무</t>
  </si>
  <si>
    <t>한    매    화</t>
  </si>
  <si>
    <t>남코스(1989년)</t>
    <phoneticPr fontId="10" type="noConversion"/>
  </si>
  <si>
    <t>둥 근 소 나 무</t>
  </si>
  <si>
    <t>수          현</t>
  </si>
  <si>
    <t>살          구</t>
  </si>
  <si>
    <t>넝  굴  장  미</t>
  </si>
  <si>
    <t>회          화</t>
  </si>
  <si>
    <t>층  층  나  무</t>
  </si>
  <si>
    <t>씨          향</t>
  </si>
  <si>
    <t>맥    문    동</t>
  </si>
  <si>
    <t>산  딸  나  무</t>
  </si>
  <si>
    <t>파고라(인조목)</t>
  </si>
  <si>
    <t>모          과</t>
  </si>
  <si>
    <t>자  두  나  무</t>
  </si>
  <si>
    <t>등    나    무</t>
  </si>
  <si>
    <t>꽃    나    무</t>
  </si>
  <si>
    <t>벚    나    무</t>
  </si>
  <si>
    <t>희          화</t>
  </si>
  <si>
    <t>넝  쿨  장  미</t>
  </si>
  <si>
    <t>눈  향  나  무</t>
  </si>
  <si>
    <t>노          향</t>
  </si>
  <si>
    <t>C/H 주변조경</t>
    <phoneticPr fontId="10" type="noConversion"/>
  </si>
  <si>
    <t>선    주    목</t>
  </si>
  <si>
    <t>느          티</t>
  </si>
  <si>
    <t>차고라(인조목)</t>
  </si>
  <si>
    <t>(1990년)</t>
    <phoneticPr fontId="10" type="noConversion"/>
  </si>
  <si>
    <t>배  롱  나  무</t>
  </si>
  <si>
    <t>(1991년)</t>
    <phoneticPr fontId="10" type="noConversion"/>
  </si>
  <si>
    <t>벚  꽃  나  무</t>
  </si>
  <si>
    <t>잣나무(묘  목)</t>
  </si>
  <si>
    <t>(1992년)</t>
    <phoneticPr fontId="10" type="noConversion"/>
  </si>
  <si>
    <t>리    기    다</t>
  </si>
  <si>
    <t>백    철    쭉</t>
  </si>
  <si>
    <t>(1993년)</t>
    <phoneticPr fontId="10" type="noConversion"/>
  </si>
  <si>
    <t>가 이 즈 까 향</t>
  </si>
  <si>
    <t>왕  벚  나  무</t>
  </si>
  <si>
    <t>(1994년)</t>
    <phoneticPr fontId="10" type="noConversion"/>
  </si>
  <si>
    <t>단  풍  나  무</t>
  </si>
  <si>
    <t>(1996년)</t>
    <phoneticPr fontId="10" type="noConversion"/>
  </si>
  <si>
    <t>서양산  사나무</t>
  </si>
  <si>
    <t>화  살  나  무</t>
  </si>
  <si>
    <t>(1997년)</t>
    <phoneticPr fontId="10" type="noConversion"/>
  </si>
  <si>
    <t>(1999년)</t>
    <phoneticPr fontId="10" type="noConversion"/>
  </si>
  <si>
    <t>(2000년)</t>
    <phoneticPr fontId="10" type="noConversion"/>
  </si>
  <si>
    <t>백    자    작</t>
  </si>
  <si>
    <t>능    소    화</t>
  </si>
  <si>
    <t>꽃    잔    디</t>
  </si>
  <si>
    <t>주  목  나  무</t>
  </si>
  <si>
    <t>(2004년)</t>
    <phoneticPr fontId="10" type="noConversion"/>
  </si>
  <si>
    <t>(2007년)</t>
    <phoneticPr fontId="10" type="noConversion"/>
  </si>
  <si>
    <t>(2008년)</t>
    <phoneticPr fontId="10" type="noConversion"/>
  </si>
  <si>
    <t>억          새</t>
  </si>
  <si>
    <t>메타세과이어</t>
  </si>
  <si>
    <t>(2009년)</t>
    <phoneticPr fontId="10" type="noConversion"/>
  </si>
  <si>
    <t>영    산    홍</t>
  </si>
  <si>
    <t>2017년 12월 31일 현재</t>
    <phoneticPr fontId="28" type="noConversion"/>
  </si>
  <si>
    <t>수중모터펌프(15HP) 1대</t>
  </si>
  <si>
    <t>17.04.21</t>
  </si>
  <si>
    <t>승용식 5갱 모어 구입</t>
  </si>
  <si>
    <t>17.05.31</t>
  </si>
  <si>
    <t>5인승 전동카트 중앙제어반 구입</t>
  </si>
  <si>
    <t>17.08.31</t>
  </si>
  <si>
    <t>오수처리장 탈질조 수중교반기</t>
  </si>
  <si>
    <t>17.09.29</t>
  </si>
  <si>
    <t>기계실 온수보일러 1대</t>
  </si>
  <si>
    <t>17.12.31</t>
  </si>
  <si>
    <t>전용상수도 물탱크 증설 공사</t>
  </si>
  <si>
    <t>17.03.31</t>
  </si>
  <si>
    <t>무인경비 광케이블 설치 공사</t>
  </si>
  <si>
    <t>2017년  12월 31일 현재</t>
    <phoneticPr fontId="10" type="noConversion"/>
  </si>
  <si>
    <t>(2017년 12월 31일 현재)</t>
    <phoneticPr fontId="48" type="noConversion"/>
  </si>
  <si>
    <t>2017.  4. 18</t>
  </si>
  <si>
    <t>2017.  4. 30</t>
  </si>
  <si>
    <t>(2017년도분)</t>
  </si>
  <si>
    <t>임원 차량(K7) 구입</t>
    <phoneticPr fontId="48" type="noConversion"/>
  </si>
  <si>
    <t>2인승 엔지 골프카(1대)</t>
    <phoneticPr fontId="48" type="noConversion"/>
  </si>
  <si>
    <t>(2017년 12월 31일 현재)</t>
    <phoneticPr fontId="10" type="noConversion"/>
  </si>
  <si>
    <t>전산 소프트웨어</t>
    <phoneticPr fontId="10" type="noConversion"/>
  </si>
  <si>
    <t>1995년도</t>
    <phoneticPr fontId="10" type="noConversion"/>
  </si>
  <si>
    <t>소   형   금   고</t>
    <phoneticPr fontId="10" type="noConversion"/>
  </si>
  <si>
    <t>볼  수  거  기</t>
    <phoneticPr fontId="10" type="noConversion"/>
  </si>
  <si>
    <t xml:space="preserve">  </t>
    <phoneticPr fontId="10" type="noConversion"/>
  </si>
  <si>
    <t>미니커피자판기</t>
    <phoneticPr fontId="10" type="noConversion"/>
  </si>
  <si>
    <t>북14홀매점정화조</t>
    <phoneticPr fontId="10" type="noConversion"/>
  </si>
  <si>
    <t>가스밥솥(50인용)</t>
    <phoneticPr fontId="10" type="noConversion"/>
  </si>
  <si>
    <t>인터넷 예약시스템</t>
    <phoneticPr fontId="10" type="noConversion"/>
  </si>
  <si>
    <t>2003년도</t>
    <phoneticPr fontId="10" type="noConversion"/>
  </si>
  <si>
    <t>관개시설 비품</t>
    <phoneticPr fontId="10" type="noConversion"/>
  </si>
  <si>
    <t>식  당  웨  곤</t>
    <phoneticPr fontId="10" type="noConversion"/>
  </si>
  <si>
    <t>1996년도</t>
    <phoneticPr fontId="10" type="noConversion"/>
  </si>
  <si>
    <t>세미나실비품(LCD외)</t>
    <phoneticPr fontId="10" type="noConversion"/>
  </si>
  <si>
    <t>2004년도</t>
    <phoneticPr fontId="10" type="noConversion"/>
  </si>
  <si>
    <t>파 이 프 머 신</t>
    <phoneticPr fontId="10" type="noConversion"/>
  </si>
  <si>
    <t>1997년도</t>
    <phoneticPr fontId="10" type="noConversion"/>
  </si>
  <si>
    <t>세미나실비품(연수용탁자외)</t>
    <phoneticPr fontId="10" type="noConversion"/>
  </si>
  <si>
    <t>제 빙 기(대기실)</t>
    <phoneticPr fontId="10" type="noConversion"/>
  </si>
  <si>
    <t>사무용회전의자</t>
    <phoneticPr fontId="10" type="noConversion"/>
  </si>
  <si>
    <t>재활용  수거함</t>
    <phoneticPr fontId="10" type="noConversion"/>
  </si>
  <si>
    <t>대여용 골프화</t>
    <phoneticPr fontId="10" type="noConversion"/>
  </si>
  <si>
    <t>복합기(임원실)</t>
    <phoneticPr fontId="10" type="noConversion"/>
  </si>
  <si>
    <t>그  림  작  품</t>
    <phoneticPr fontId="10" type="noConversion"/>
  </si>
  <si>
    <t>1999년도</t>
    <phoneticPr fontId="10" type="noConversion"/>
  </si>
  <si>
    <t>2004년기업 라이센스</t>
    <phoneticPr fontId="10" type="noConversion"/>
  </si>
  <si>
    <t>Y2K프로그램용역</t>
    <phoneticPr fontId="10" type="noConversion"/>
  </si>
  <si>
    <t>C/H식당 커피머신기</t>
    <phoneticPr fontId="10" type="noConversion"/>
  </si>
  <si>
    <t>안내표지판</t>
    <phoneticPr fontId="10" type="noConversion"/>
  </si>
  <si>
    <t>2000년도</t>
    <phoneticPr fontId="10" type="noConversion"/>
  </si>
  <si>
    <t>회사안내 표지판</t>
    <phoneticPr fontId="10" type="noConversion"/>
  </si>
  <si>
    <t>계절별사진촬영</t>
    <phoneticPr fontId="10" type="noConversion"/>
  </si>
  <si>
    <t>회의용 테이블 외</t>
    <phoneticPr fontId="10" type="noConversion"/>
  </si>
  <si>
    <t>2005년도</t>
    <phoneticPr fontId="10" type="noConversion"/>
  </si>
  <si>
    <t>차단기</t>
    <phoneticPr fontId="10" type="noConversion"/>
  </si>
  <si>
    <t>제    빙    기</t>
    <phoneticPr fontId="10" type="noConversion"/>
  </si>
  <si>
    <t>골프샵 라벨프린터</t>
    <phoneticPr fontId="10" type="noConversion"/>
  </si>
  <si>
    <t>정  품 S/W</t>
    <phoneticPr fontId="10" type="noConversion"/>
  </si>
  <si>
    <t>무선전화기(골프샵)</t>
    <phoneticPr fontId="10" type="noConversion"/>
  </si>
  <si>
    <t>재빙기</t>
    <phoneticPr fontId="10" type="noConversion"/>
  </si>
  <si>
    <t>책상(비서실)</t>
    <phoneticPr fontId="10" type="noConversion"/>
  </si>
  <si>
    <t>2006년도</t>
    <phoneticPr fontId="10" type="noConversion"/>
  </si>
  <si>
    <t>C/H주방,그늘집 냉장고</t>
    <phoneticPr fontId="10" type="noConversion"/>
  </si>
  <si>
    <t>응접세트(쇼파,탁자)</t>
    <phoneticPr fontId="10" type="noConversion"/>
  </si>
  <si>
    <t>대식당 와인냉장고</t>
    <phoneticPr fontId="10" type="noConversion"/>
  </si>
  <si>
    <t>식재창고 냉온풍기</t>
    <phoneticPr fontId="10" type="noConversion"/>
  </si>
  <si>
    <t>소형 금고(프런트,샵)</t>
    <phoneticPr fontId="10" type="noConversion"/>
  </si>
  <si>
    <t>내화금고</t>
    <phoneticPr fontId="10" type="noConversion"/>
  </si>
  <si>
    <t>TV 장식장(임원실)</t>
    <phoneticPr fontId="10" type="noConversion"/>
  </si>
  <si>
    <t>C/H로비외 CCTV설치</t>
    <phoneticPr fontId="10" type="noConversion"/>
  </si>
  <si>
    <t>책상, 서랍장(임원실)</t>
    <phoneticPr fontId="10" type="noConversion"/>
  </si>
  <si>
    <t>음료냉장고 (북1홀)</t>
    <phoneticPr fontId="10" type="noConversion"/>
  </si>
  <si>
    <t>책장(임원실)</t>
    <phoneticPr fontId="10" type="noConversion"/>
  </si>
  <si>
    <t>문서세단기(RS-230CX)</t>
    <phoneticPr fontId="10" type="noConversion"/>
  </si>
  <si>
    <t>책상의자(임원실)</t>
    <phoneticPr fontId="10" type="noConversion"/>
  </si>
  <si>
    <t>팩시밀리(CF-560)</t>
    <phoneticPr fontId="10" type="noConversion"/>
  </si>
  <si>
    <t>테이블(임원실)</t>
    <phoneticPr fontId="10" type="noConversion"/>
  </si>
  <si>
    <t>임원실 쇼파</t>
    <phoneticPr fontId="10" type="noConversion"/>
  </si>
  <si>
    <t>테이블 의자(임원실)</t>
    <phoneticPr fontId="10" type="noConversion"/>
  </si>
  <si>
    <t>임원실 비품</t>
    <phoneticPr fontId="10" type="noConversion"/>
  </si>
  <si>
    <t>수납테이블(임원실)</t>
    <phoneticPr fontId="10" type="noConversion"/>
  </si>
  <si>
    <t>화 병(임원실)</t>
    <phoneticPr fontId="10" type="noConversion"/>
  </si>
  <si>
    <t>비서실 책상</t>
    <phoneticPr fontId="10" type="noConversion"/>
  </si>
  <si>
    <t>2007년도</t>
    <phoneticPr fontId="10" type="noConversion"/>
  </si>
  <si>
    <t>비서실 이동서랍</t>
    <phoneticPr fontId="10" type="noConversion"/>
  </si>
  <si>
    <t>수납장(임원실)</t>
    <phoneticPr fontId="10" type="noConversion"/>
  </si>
  <si>
    <t>비서실 의자</t>
    <phoneticPr fontId="10" type="noConversion"/>
  </si>
  <si>
    <t>제빙기(주방)</t>
    <phoneticPr fontId="10" type="noConversion"/>
  </si>
  <si>
    <t>비서실 2단 장식장</t>
    <phoneticPr fontId="10" type="noConversion"/>
  </si>
  <si>
    <t>L형 책상 외</t>
    <phoneticPr fontId="10" type="noConversion"/>
  </si>
  <si>
    <t>비서실 파티션</t>
    <phoneticPr fontId="10" type="noConversion"/>
  </si>
  <si>
    <t>탈수기(도우미대기실)</t>
    <phoneticPr fontId="10" type="noConversion"/>
  </si>
  <si>
    <t>사무용 가구</t>
    <phoneticPr fontId="10" type="noConversion"/>
  </si>
  <si>
    <t>세탁기</t>
    <phoneticPr fontId="10" type="noConversion"/>
  </si>
  <si>
    <t>코스 철재락카함</t>
    <phoneticPr fontId="10" type="noConversion"/>
  </si>
  <si>
    <t>TV</t>
    <phoneticPr fontId="10" type="noConversion"/>
  </si>
  <si>
    <t>냉장 쇼케이스</t>
    <phoneticPr fontId="10" type="noConversion"/>
  </si>
  <si>
    <t>대여골프채SET(왼손)</t>
    <phoneticPr fontId="10" type="noConversion"/>
  </si>
  <si>
    <t>우산포장기</t>
    <phoneticPr fontId="10" type="noConversion"/>
  </si>
  <si>
    <t>서류보관수납장</t>
    <phoneticPr fontId="10" type="noConversion"/>
  </si>
  <si>
    <t>테이블 및 의자</t>
    <phoneticPr fontId="10" type="noConversion"/>
  </si>
  <si>
    <t>도면보관함</t>
    <phoneticPr fontId="10" type="noConversion"/>
  </si>
  <si>
    <t>전자결재시스템</t>
    <phoneticPr fontId="10" type="noConversion"/>
  </si>
  <si>
    <t>C/H주방 냉동 냉장고</t>
    <phoneticPr fontId="10" type="noConversion"/>
  </si>
  <si>
    <t>회의용의자</t>
    <phoneticPr fontId="10" type="noConversion"/>
  </si>
  <si>
    <t>기관실 가구</t>
    <phoneticPr fontId="10" type="noConversion"/>
  </si>
  <si>
    <t>2008년도</t>
    <phoneticPr fontId="10" type="noConversion"/>
  </si>
  <si>
    <t>고급의자</t>
    <phoneticPr fontId="10" type="noConversion"/>
  </si>
  <si>
    <t>컴퓨터(본체)</t>
    <phoneticPr fontId="10" type="noConversion"/>
  </si>
  <si>
    <t>그늘집물수거 냉장고</t>
    <phoneticPr fontId="10" type="noConversion"/>
  </si>
  <si>
    <t>컴퓨터(모니터)</t>
    <phoneticPr fontId="10" type="noConversion"/>
  </si>
  <si>
    <t>코팅기(A3,6롤)</t>
    <phoneticPr fontId="10" type="noConversion"/>
  </si>
  <si>
    <t>전산실 에어컨</t>
    <phoneticPr fontId="10" type="noConversion"/>
  </si>
  <si>
    <t>팩스(MFC-7820)</t>
    <phoneticPr fontId="10" type="noConversion"/>
  </si>
  <si>
    <t>윈도우 서버 라이센스</t>
    <phoneticPr fontId="10" type="noConversion"/>
  </si>
  <si>
    <t>사무용가구(L형책상외)</t>
    <phoneticPr fontId="10" type="noConversion"/>
  </si>
  <si>
    <t>카트고 제빙기</t>
    <phoneticPr fontId="10" type="noConversion"/>
  </si>
  <si>
    <t>디지털 카메라(뮤)</t>
    <phoneticPr fontId="10" type="noConversion"/>
  </si>
  <si>
    <t>임원실 LCD TV</t>
    <phoneticPr fontId="10" type="noConversion"/>
  </si>
  <si>
    <t>정품 소프트웨어(한글)</t>
    <phoneticPr fontId="10" type="noConversion"/>
  </si>
  <si>
    <t>가스스토브(중화렌지)</t>
    <phoneticPr fontId="10" type="noConversion"/>
  </si>
  <si>
    <t>주방</t>
    <phoneticPr fontId="10" type="noConversion"/>
  </si>
  <si>
    <t>정품 소프트웨어(오피스)</t>
    <phoneticPr fontId="10" type="noConversion"/>
  </si>
  <si>
    <t>가스스토브(작업대)</t>
    <phoneticPr fontId="10" type="noConversion"/>
  </si>
  <si>
    <t>컴퓨터</t>
    <phoneticPr fontId="10" type="noConversion"/>
  </si>
  <si>
    <t>임원실</t>
    <phoneticPr fontId="10" type="noConversion"/>
  </si>
  <si>
    <t>진입로 CCTV</t>
    <phoneticPr fontId="10" type="noConversion"/>
  </si>
  <si>
    <t>2009년도</t>
    <phoneticPr fontId="10" type="noConversion"/>
  </si>
  <si>
    <t>복합기</t>
    <phoneticPr fontId="10" type="noConversion"/>
  </si>
  <si>
    <t>토양수분 측정기</t>
    <phoneticPr fontId="10" type="noConversion"/>
  </si>
  <si>
    <t>수족관(2단)</t>
    <phoneticPr fontId="10" type="noConversion"/>
  </si>
  <si>
    <t>여락카실 TV</t>
    <phoneticPr fontId="10" type="noConversion"/>
  </si>
  <si>
    <t>대식당 테이블</t>
    <phoneticPr fontId="10" type="noConversion"/>
  </si>
  <si>
    <t>임원실 책상,의자</t>
    <phoneticPr fontId="10" type="noConversion"/>
  </si>
  <si>
    <t>대식당 의자</t>
    <phoneticPr fontId="10" type="noConversion"/>
  </si>
  <si>
    <t>오피스2007</t>
    <phoneticPr fontId="10" type="noConversion"/>
  </si>
  <si>
    <t>컴퓨터(팩스서버용)</t>
    <phoneticPr fontId="10" type="noConversion"/>
  </si>
  <si>
    <t>한글2007</t>
    <phoneticPr fontId="10" type="noConversion"/>
  </si>
  <si>
    <t>무정전 전원장치(UPS)</t>
    <phoneticPr fontId="10" type="noConversion"/>
  </si>
  <si>
    <t>전무이사실 책장</t>
    <phoneticPr fontId="10" type="noConversion"/>
  </si>
  <si>
    <t>전산프로그램(사이버고객모집)</t>
    <phoneticPr fontId="10" type="noConversion"/>
  </si>
  <si>
    <t>장승(목아미사)</t>
    <phoneticPr fontId="10" type="noConversion"/>
  </si>
  <si>
    <t>전기안정화장치</t>
    <phoneticPr fontId="10" type="noConversion"/>
  </si>
  <si>
    <t>양수책상</t>
    <phoneticPr fontId="10" type="noConversion"/>
  </si>
  <si>
    <t>카트고</t>
    <phoneticPr fontId="10" type="noConversion"/>
  </si>
  <si>
    <t>안개등</t>
    <phoneticPr fontId="10" type="noConversion"/>
  </si>
  <si>
    <t>편수책상</t>
    <phoneticPr fontId="10" type="noConversion"/>
  </si>
  <si>
    <t>DB백업 네트워크스토리지</t>
    <phoneticPr fontId="10" type="noConversion"/>
  </si>
  <si>
    <t>의자</t>
    <phoneticPr fontId="10" type="noConversion"/>
  </si>
  <si>
    <t>모바일예약 시스템 구축</t>
    <phoneticPr fontId="10" type="noConversion"/>
  </si>
  <si>
    <t>3단화일박스</t>
    <phoneticPr fontId="10" type="noConversion"/>
  </si>
  <si>
    <t>그늘집 냉장고</t>
    <phoneticPr fontId="10" type="noConversion"/>
  </si>
  <si>
    <t>옷장</t>
    <phoneticPr fontId="10" type="noConversion"/>
  </si>
  <si>
    <t>주방 햄슬라이서</t>
    <phoneticPr fontId="10" type="noConversion"/>
  </si>
  <si>
    <t>카드프린터기</t>
    <phoneticPr fontId="10" type="noConversion"/>
  </si>
  <si>
    <t>컴퓨터 본체</t>
    <phoneticPr fontId="10" type="noConversion"/>
  </si>
  <si>
    <t>도우미대기실 장의자</t>
    <phoneticPr fontId="10" type="noConversion"/>
  </si>
  <si>
    <t>2010년도</t>
    <phoneticPr fontId="10" type="noConversion"/>
  </si>
  <si>
    <t>컴퓨터 모니터</t>
    <phoneticPr fontId="10" type="noConversion"/>
  </si>
  <si>
    <t>도우미대기실 책상</t>
    <phoneticPr fontId="10" type="noConversion"/>
  </si>
  <si>
    <t>레이저프린터</t>
    <phoneticPr fontId="10" type="noConversion"/>
  </si>
  <si>
    <t>경기팀 무전기</t>
    <phoneticPr fontId="10" type="noConversion"/>
  </si>
  <si>
    <t>감열용프린터</t>
    <phoneticPr fontId="10" type="noConversion"/>
  </si>
  <si>
    <t>사장실 책상</t>
    <phoneticPr fontId="10" type="noConversion"/>
  </si>
  <si>
    <t>사장실 사이드장</t>
    <phoneticPr fontId="10" type="noConversion"/>
  </si>
  <si>
    <t>전자결재용 외장하드</t>
    <phoneticPr fontId="10" type="noConversion"/>
  </si>
  <si>
    <t>사장실 서랍장</t>
    <phoneticPr fontId="10" type="noConversion"/>
  </si>
  <si>
    <t>사장실 장식장</t>
    <phoneticPr fontId="10" type="noConversion"/>
  </si>
  <si>
    <t>배치실 앰프</t>
    <phoneticPr fontId="10" type="noConversion"/>
  </si>
  <si>
    <t>사장실 옷장</t>
    <phoneticPr fontId="10" type="noConversion"/>
  </si>
  <si>
    <t>일자형 책상</t>
    <phoneticPr fontId="10" type="noConversion"/>
  </si>
  <si>
    <t>도우미 배치실</t>
    <phoneticPr fontId="10" type="noConversion"/>
  </si>
  <si>
    <t>사장실 쇼파(1인용)</t>
    <phoneticPr fontId="10" type="noConversion"/>
  </si>
  <si>
    <t>사장실 쇼파테이블</t>
    <phoneticPr fontId="10" type="noConversion"/>
  </si>
  <si>
    <t>앰프 보관장</t>
    <phoneticPr fontId="10" type="noConversion"/>
  </si>
  <si>
    <t>사장실 전화대</t>
    <phoneticPr fontId="10" type="noConversion"/>
  </si>
  <si>
    <t>화일박스</t>
    <phoneticPr fontId="10" type="noConversion"/>
  </si>
  <si>
    <t>파티션</t>
    <phoneticPr fontId="10" type="noConversion"/>
  </si>
  <si>
    <t>도우미배치실</t>
    <phoneticPr fontId="10" type="noConversion"/>
  </si>
  <si>
    <t>프린터</t>
    <phoneticPr fontId="10" type="noConversion"/>
  </si>
  <si>
    <t>2012년도</t>
    <phoneticPr fontId="10" type="noConversion"/>
  </si>
  <si>
    <t>수납장</t>
    <phoneticPr fontId="10" type="noConversion"/>
  </si>
  <si>
    <t>포토프린터</t>
    <phoneticPr fontId="10" type="noConversion"/>
  </si>
  <si>
    <t>보관장</t>
    <phoneticPr fontId="10" type="noConversion"/>
  </si>
  <si>
    <t>육수냉장고</t>
    <phoneticPr fontId="10" type="noConversion"/>
  </si>
  <si>
    <t>3단 작업대</t>
    <phoneticPr fontId="10" type="noConversion"/>
  </si>
  <si>
    <t>컵 소독기</t>
    <phoneticPr fontId="10" type="noConversion"/>
  </si>
  <si>
    <t>2011년도</t>
    <phoneticPr fontId="10" type="noConversion"/>
  </si>
  <si>
    <t>보냉슬라이딩테이블</t>
    <phoneticPr fontId="10" type="noConversion"/>
  </si>
  <si>
    <t>식기세척기</t>
    <phoneticPr fontId="10" type="noConversion"/>
  </si>
  <si>
    <t>퇴식작업대</t>
    <phoneticPr fontId="10" type="noConversion"/>
  </si>
  <si>
    <t>문서보관함</t>
    <phoneticPr fontId="10" type="noConversion"/>
  </si>
  <si>
    <t>보냉케이블</t>
    <phoneticPr fontId="10" type="noConversion"/>
  </si>
  <si>
    <t>마루 광택기</t>
    <phoneticPr fontId="10" type="noConversion"/>
  </si>
  <si>
    <t>밧드냉장고</t>
    <phoneticPr fontId="10" type="noConversion"/>
  </si>
  <si>
    <t>컬러디지털 복합기</t>
    <phoneticPr fontId="10" type="noConversion"/>
  </si>
  <si>
    <t>3단보조작업대</t>
    <phoneticPr fontId="10" type="noConversion"/>
  </si>
  <si>
    <t>디지털 카메라</t>
    <phoneticPr fontId="10" type="noConversion"/>
  </si>
  <si>
    <t>중화렌지/기형</t>
    <phoneticPr fontId="10" type="noConversion"/>
  </si>
  <si>
    <t>무전기</t>
    <phoneticPr fontId="10" type="noConversion"/>
  </si>
  <si>
    <t>받드냉장고</t>
    <phoneticPr fontId="10" type="noConversion"/>
  </si>
  <si>
    <t>군부대 야간 관재 CCTV</t>
    <phoneticPr fontId="10" type="noConversion"/>
  </si>
  <si>
    <t>냉동냉장고</t>
    <phoneticPr fontId="10" type="noConversion"/>
  </si>
  <si>
    <t>단체실</t>
    <phoneticPr fontId="10" type="noConversion"/>
  </si>
  <si>
    <t>자동심장충격기</t>
    <phoneticPr fontId="10" type="noConversion"/>
  </si>
  <si>
    <t>테이블</t>
    <phoneticPr fontId="10" type="noConversion"/>
  </si>
  <si>
    <t>칼도마 소독기</t>
    <phoneticPr fontId="10" type="noConversion"/>
  </si>
  <si>
    <t>소형 냉장고</t>
    <phoneticPr fontId="10" type="noConversion"/>
  </si>
  <si>
    <t>도우미대기실 락카</t>
    <phoneticPr fontId="10" type="noConversion"/>
  </si>
  <si>
    <t>제습기</t>
    <phoneticPr fontId="10" type="noConversion"/>
  </si>
  <si>
    <t>CCTV 컴퓨터</t>
    <phoneticPr fontId="10" type="noConversion"/>
  </si>
  <si>
    <t>중앙집중식(클라우딩) 컴퓨터</t>
    <phoneticPr fontId="10" type="noConversion"/>
  </si>
  <si>
    <t>코스부</t>
    <phoneticPr fontId="10" type="noConversion"/>
  </si>
  <si>
    <t>데이타베이스 및 웹서버</t>
    <phoneticPr fontId="10" type="noConversion"/>
  </si>
  <si>
    <t>회원의날 예약시스템</t>
    <phoneticPr fontId="10" type="noConversion"/>
  </si>
  <si>
    <t>무전기(경기진행)</t>
    <phoneticPr fontId="10" type="noConversion"/>
  </si>
  <si>
    <t>3단 오픈 캐비닛</t>
    <phoneticPr fontId="10" type="noConversion"/>
  </si>
  <si>
    <t>빔프로젝트</t>
    <phoneticPr fontId="10" type="noConversion"/>
  </si>
  <si>
    <t>4단 오픈 캐비닛</t>
    <phoneticPr fontId="10" type="noConversion"/>
  </si>
  <si>
    <t>전기안전화장치</t>
    <phoneticPr fontId="10" type="noConversion"/>
  </si>
  <si>
    <t>L형 책상</t>
    <phoneticPr fontId="10" type="noConversion"/>
  </si>
  <si>
    <t>제습기(카트고)</t>
    <phoneticPr fontId="10" type="noConversion"/>
  </si>
  <si>
    <t>L형 스크린</t>
    <phoneticPr fontId="10" type="noConversion"/>
  </si>
  <si>
    <t>3단 서랍</t>
    <phoneticPr fontId="10" type="noConversion"/>
  </si>
  <si>
    <t>현관 CCTV 녹화장비</t>
    <phoneticPr fontId="10" type="noConversion"/>
  </si>
  <si>
    <t>고객정보 암호화 및 
홈페이지 리뉴얼</t>
    <phoneticPr fontId="10" type="noConversion"/>
  </si>
  <si>
    <t>도우맨 대기실 CCTV</t>
    <phoneticPr fontId="10" type="noConversion"/>
  </si>
  <si>
    <t>차량 출입 감시 카메라</t>
    <phoneticPr fontId="10" type="noConversion"/>
  </si>
  <si>
    <t>리튬배터리팩</t>
    <phoneticPr fontId="10" type="noConversion"/>
  </si>
  <si>
    <t>디지털 영상장치</t>
    <phoneticPr fontId="10" type="noConversion"/>
  </si>
  <si>
    <t>대여채 SET, 퍼터</t>
    <phoneticPr fontId="10" type="noConversion"/>
  </si>
  <si>
    <t>카트고 CCTV</t>
    <phoneticPr fontId="10" type="noConversion"/>
  </si>
  <si>
    <t>세탁실 건조기</t>
    <phoneticPr fontId="10" type="noConversion"/>
  </si>
  <si>
    <t>방화벽 이중화</t>
    <phoneticPr fontId="10" type="noConversion"/>
  </si>
  <si>
    <t>차량번호인식기</t>
    <phoneticPr fontId="10" type="noConversion"/>
  </si>
  <si>
    <t>장의자 추가 구입</t>
    <phoneticPr fontId="10" type="noConversion"/>
  </si>
  <si>
    <t>폐쇄회로(CCTV)</t>
    <phoneticPr fontId="10" type="noConversion"/>
  </si>
  <si>
    <t>2013년도</t>
    <phoneticPr fontId="10" type="noConversion"/>
  </si>
  <si>
    <t>서류장</t>
    <phoneticPr fontId="10" type="noConversion"/>
  </si>
  <si>
    <t>경영지원팀</t>
    <phoneticPr fontId="10" type="noConversion"/>
  </si>
  <si>
    <t>고객용 혈압계</t>
    <phoneticPr fontId="10" type="noConversion"/>
  </si>
  <si>
    <t>오픈형 서류장</t>
    <phoneticPr fontId="10" type="noConversion"/>
  </si>
  <si>
    <t>인포메이션 벽부형</t>
    <phoneticPr fontId="10" type="noConversion"/>
  </si>
  <si>
    <t>서비스운영팀</t>
    <phoneticPr fontId="10" type="noConversion"/>
  </si>
  <si>
    <t>전자 메뉴판</t>
    <phoneticPr fontId="10" type="noConversion"/>
  </si>
  <si>
    <t>대식당</t>
    <phoneticPr fontId="10" type="noConversion"/>
  </si>
  <si>
    <t>벽장 및 하부장</t>
    <phoneticPr fontId="10" type="noConversion"/>
  </si>
  <si>
    <t>비서실</t>
    <phoneticPr fontId="10" type="noConversion"/>
  </si>
  <si>
    <t>고정용 무전기</t>
    <phoneticPr fontId="10" type="noConversion"/>
  </si>
  <si>
    <t>진열장</t>
    <phoneticPr fontId="10" type="noConversion"/>
  </si>
  <si>
    <t>시설</t>
    <phoneticPr fontId="10" type="noConversion"/>
  </si>
  <si>
    <t>제빙기(조리용)</t>
    <phoneticPr fontId="10" type="noConversion"/>
  </si>
  <si>
    <t>기물(압력밥솥)</t>
    <phoneticPr fontId="10" type="noConversion"/>
  </si>
  <si>
    <t>공유 폴더용 저장장치</t>
    <phoneticPr fontId="10" type="noConversion"/>
  </si>
  <si>
    <t>ARS 프로그램개발 및   장비교체</t>
    <phoneticPr fontId="10" type="noConversion"/>
  </si>
  <si>
    <t>그늘집</t>
    <phoneticPr fontId="10" type="noConversion"/>
  </si>
  <si>
    <t>오라클 DB 무한라이센스</t>
    <phoneticPr fontId="10" type="noConversion"/>
  </si>
  <si>
    <t>야외 테이블세트</t>
    <phoneticPr fontId="10" type="noConversion"/>
  </si>
  <si>
    <t>서비스 카트</t>
    <phoneticPr fontId="10" type="noConversion"/>
  </si>
  <si>
    <t>옷걸이 스텐드</t>
    <phoneticPr fontId="10" type="noConversion"/>
  </si>
  <si>
    <t>컴퓨터 프로그램(MS오피스2013)</t>
    <phoneticPr fontId="10" type="noConversion"/>
  </si>
  <si>
    <t>룸 코너장</t>
    <phoneticPr fontId="10" type="noConversion"/>
  </si>
  <si>
    <t>연회실</t>
    <phoneticPr fontId="10" type="noConversion"/>
  </si>
  <si>
    <t>케셔 다이</t>
    <phoneticPr fontId="10" type="noConversion"/>
  </si>
  <si>
    <t>락카함</t>
    <phoneticPr fontId="10" type="noConversion"/>
  </si>
  <si>
    <t>2014년도</t>
    <phoneticPr fontId="10" type="noConversion"/>
  </si>
  <si>
    <t>보스턴백 다이</t>
    <phoneticPr fontId="10" type="noConversion"/>
  </si>
  <si>
    <t>로비</t>
    <phoneticPr fontId="10" type="noConversion"/>
  </si>
  <si>
    <t>장의자</t>
    <phoneticPr fontId="10" type="noConversion"/>
  </si>
  <si>
    <t>블라인드</t>
    <phoneticPr fontId="10" type="noConversion"/>
  </si>
  <si>
    <t>대식당, 연회실</t>
    <phoneticPr fontId="10" type="noConversion"/>
  </si>
  <si>
    <t>빔 프로젝트</t>
    <phoneticPr fontId="10" type="noConversion"/>
  </si>
  <si>
    <t>스테이션</t>
    <phoneticPr fontId="10" type="noConversion"/>
  </si>
  <si>
    <t>현수막 걸이</t>
    <phoneticPr fontId="10" type="noConversion"/>
  </si>
  <si>
    <t>스테이션(小)</t>
    <phoneticPr fontId="10" type="noConversion"/>
  </si>
  <si>
    <t>하부장식장 및 신발장</t>
    <phoneticPr fontId="10" type="noConversion"/>
  </si>
  <si>
    <t>팬트리 수납장</t>
    <phoneticPr fontId="10" type="noConversion"/>
  </si>
  <si>
    <t>룸벽장</t>
    <phoneticPr fontId="10" type="noConversion"/>
  </si>
  <si>
    <t>세림6인식탁</t>
    <phoneticPr fontId="10" type="noConversion"/>
  </si>
  <si>
    <t>케셔</t>
    <phoneticPr fontId="10" type="noConversion"/>
  </si>
  <si>
    <t>원목6인식탁</t>
    <phoneticPr fontId="10" type="noConversion"/>
  </si>
  <si>
    <t>그늘집 케셔 다이</t>
    <phoneticPr fontId="10" type="noConversion"/>
  </si>
  <si>
    <t>스타트</t>
    <phoneticPr fontId="10" type="noConversion"/>
  </si>
  <si>
    <t>루비6인식탁</t>
    <phoneticPr fontId="10" type="noConversion"/>
  </si>
  <si>
    <t>그늘집 냉장고 케이스</t>
    <phoneticPr fontId="10" type="noConversion"/>
  </si>
  <si>
    <t>부가티 쇼파</t>
    <phoneticPr fontId="10" type="noConversion"/>
  </si>
  <si>
    <t>러브 체어</t>
    <phoneticPr fontId="10" type="noConversion"/>
  </si>
  <si>
    <t>아카시아 원목장의자</t>
    <phoneticPr fontId="10" type="noConversion"/>
  </si>
  <si>
    <t>용품, 파우치 전시대</t>
    <phoneticPr fontId="10" type="noConversion"/>
  </si>
  <si>
    <t>골프샵</t>
    <phoneticPr fontId="10" type="noConversion"/>
  </si>
  <si>
    <t>골프화 전시대</t>
    <phoneticPr fontId="10" type="noConversion"/>
  </si>
  <si>
    <t>철재 락커</t>
    <phoneticPr fontId="10" type="noConversion"/>
  </si>
  <si>
    <t>냉장, 냉동 케이스장</t>
    <phoneticPr fontId="10" type="noConversion"/>
  </si>
  <si>
    <t>책상 및 유리</t>
    <phoneticPr fontId="10" type="noConversion"/>
  </si>
  <si>
    <t>의류 전시대</t>
    <phoneticPr fontId="10" type="noConversion"/>
  </si>
  <si>
    <t>시상품 전시대</t>
    <phoneticPr fontId="10" type="noConversion"/>
  </si>
  <si>
    <t>서랍장</t>
    <phoneticPr fontId="10" type="noConversion"/>
  </si>
  <si>
    <t>다단식 선반</t>
    <phoneticPr fontId="10" type="noConversion"/>
  </si>
  <si>
    <t>2층 주방</t>
    <phoneticPr fontId="10" type="noConversion"/>
  </si>
  <si>
    <t>골프장갑 전시대</t>
    <phoneticPr fontId="10" type="noConversion"/>
  </si>
  <si>
    <t>안내데스크</t>
    <phoneticPr fontId="10" type="noConversion"/>
  </si>
  <si>
    <t>육류 분쇄기</t>
    <phoneticPr fontId="10" type="noConversion"/>
  </si>
  <si>
    <t>비닐팩함</t>
    <phoneticPr fontId="10" type="noConversion"/>
  </si>
  <si>
    <t>가스 낮은렌지</t>
    <phoneticPr fontId="10" type="noConversion"/>
  </si>
  <si>
    <t>수납장(남)</t>
    <phoneticPr fontId="10" type="noConversion"/>
  </si>
  <si>
    <t>냉동, 냉장고</t>
    <phoneticPr fontId="10" type="noConversion"/>
  </si>
  <si>
    <t>데스크</t>
    <phoneticPr fontId="10" type="noConversion"/>
  </si>
  <si>
    <t>프런트 뒷 서랍장</t>
    <phoneticPr fontId="10" type="noConversion"/>
  </si>
  <si>
    <t>하부 선반</t>
    <phoneticPr fontId="10" type="noConversion"/>
  </si>
  <si>
    <t>귀중품 보관함</t>
    <phoneticPr fontId="10" type="noConversion"/>
  </si>
  <si>
    <t>썬크림하부장</t>
    <phoneticPr fontId="10" type="noConversion"/>
  </si>
  <si>
    <t>가스렌지 7버너</t>
    <phoneticPr fontId="10" type="noConversion"/>
  </si>
  <si>
    <t>원형보스턴백 다이</t>
    <phoneticPr fontId="10" type="noConversion"/>
  </si>
  <si>
    <t>가스&amp;숯불 구이기</t>
    <phoneticPr fontId="10" type="noConversion"/>
  </si>
  <si>
    <t>벌집 와인장</t>
    <phoneticPr fontId="10" type="noConversion"/>
  </si>
  <si>
    <t>가스렌지 5버너</t>
    <phoneticPr fontId="10" type="noConversion"/>
  </si>
  <si>
    <t>가스탕렌지(10구형)</t>
    <phoneticPr fontId="10" type="noConversion"/>
  </si>
  <si>
    <t>다리걸이</t>
    <phoneticPr fontId="10" type="noConversion"/>
  </si>
  <si>
    <t>작업대 찬장</t>
    <phoneticPr fontId="10" type="noConversion"/>
  </si>
  <si>
    <t>귀중품 보관대</t>
    <phoneticPr fontId="10" type="noConversion"/>
  </si>
  <si>
    <t>세척 준비대(기역형)</t>
    <phoneticPr fontId="10" type="noConversion"/>
  </si>
  <si>
    <t>수건수거함</t>
    <phoneticPr fontId="10" type="noConversion"/>
  </si>
  <si>
    <t>랙 보관 선반(상부설치형)</t>
    <phoneticPr fontId="10" type="noConversion"/>
  </si>
  <si>
    <t>용품 전시대</t>
    <phoneticPr fontId="10" type="noConversion"/>
  </si>
  <si>
    <t>유리전시장</t>
    <phoneticPr fontId="10" type="noConversion"/>
  </si>
  <si>
    <t>배기후드/휠타</t>
    <phoneticPr fontId="10" type="noConversion"/>
  </si>
  <si>
    <t>야외테이블세트</t>
    <phoneticPr fontId="10" type="noConversion"/>
  </si>
  <si>
    <t xml:space="preserve"> 케셔다이</t>
    <phoneticPr fontId="10" type="noConversion"/>
  </si>
  <si>
    <t>가스낮은렌지</t>
    <phoneticPr fontId="10" type="noConversion"/>
  </si>
  <si>
    <t>냉장고과자케이스</t>
    <phoneticPr fontId="10" type="noConversion"/>
  </si>
  <si>
    <t>주방 배기후드(박스형)</t>
    <phoneticPr fontId="10" type="noConversion"/>
  </si>
  <si>
    <t>케셔다이</t>
    <phoneticPr fontId="10" type="noConversion"/>
  </si>
  <si>
    <t>제과케이스</t>
    <phoneticPr fontId="10" type="noConversion"/>
  </si>
  <si>
    <t>코너 보조대</t>
    <phoneticPr fontId="10" type="noConversion"/>
  </si>
  <si>
    <t>조립식 냉동실</t>
    <phoneticPr fontId="10" type="noConversion"/>
  </si>
  <si>
    <t>가스 사라만다</t>
    <phoneticPr fontId="10" type="noConversion"/>
  </si>
  <si>
    <t>1조 세정대/하부선반</t>
    <phoneticPr fontId="10" type="noConversion"/>
  </si>
  <si>
    <t>냉장 테이블</t>
    <phoneticPr fontId="10" type="noConversion"/>
  </si>
  <si>
    <t>토핑 테이블</t>
    <phoneticPr fontId="10" type="noConversion"/>
  </si>
  <si>
    <t>1조 세정대</t>
    <phoneticPr fontId="10" type="noConversion"/>
  </si>
  <si>
    <t>그리 스트랩</t>
    <phoneticPr fontId="10" type="noConversion"/>
  </si>
  <si>
    <t>2조세정대/하부선반</t>
    <phoneticPr fontId="10" type="noConversion"/>
  </si>
  <si>
    <t>이동작업대</t>
    <phoneticPr fontId="10" type="noConversion"/>
  </si>
  <si>
    <t>가스회전식솥</t>
    <phoneticPr fontId="10" type="noConversion"/>
  </si>
  <si>
    <t>작업대</t>
    <phoneticPr fontId="10" type="noConversion"/>
  </si>
  <si>
    <t>조립식 트렌치</t>
    <phoneticPr fontId="10" type="noConversion"/>
  </si>
  <si>
    <t>트렌치 상판</t>
    <phoneticPr fontId="10" type="noConversion"/>
  </si>
  <si>
    <t>가스 숯불 연소장치</t>
    <phoneticPr fontId="10" type="noConversion"/>
  </si>
  <si>
    <t>스텐 방열판(국솥,중화렌지,낮은렌지)</t>
    <phoneticPr fontId="10" type="noConversion"/>
  </si>
  <si>
    <t>가스 낮은렌지(1구형)</t>
    <phoneticPr fontId="10" type="noConversion"/>
  </si>
  <si>
    <t>가스렌지/2버너</t>
    <phoneticPr fontId="10" type="noConversion"/>
  </si>
  <si>
    <t>벽부착 선반</t>
    <phoneticPr fontId="10" type="noConversion"/>
  </si>
  <si>
    <t>세척준비대/씽크</t>
    <phoneticPr fontId="10" type="noConversion"/>
  </si>
  <si>
    <t>가스 중화렌지 1구</t>
    <phoneticPr fontId="10" type="noConversion"/>
  </si>
  <si>
    <t>직원식당 가스밥솥</t>
    <phoneticPr fontId="10" type="noConversion"/>
  </si>
  <si>
    <t>2017년도</t>
    <phoneticPr fontId="10" type="noConversion"/>
  </si>
  <si>
    <t>5인승 골프카 리튬배터리</t>
    <phoneticPr fontId="10" type="noConversion"/>
  </si>
  <si>
    <t>변압기 온도 측정기 카메라</t>
  </si>
  <si>
    <t>단체실 에어컨</t>
    <phoneticPr fontId="10" type="noConversion"/>
  </si>
  <si>
    <t>CCTV 설치 공사</t>
    <phoneticPr fontId="10" type="noConversion"/>
  </si>
  <si>
    <t>경기팀 컴퓨터</t>
    <phoneticPr fontId="10" type="noConversion"/>
  </si>
  <si>
    <t>전산실 L2 보안스위치</t>
  </si>
  <si>
    <t>개인정보솔루션(오피스키퍼)</t>
    <phoneticPr fontId="10" type="noConversion"/>
  </si>
  <si>
    <t>웹 방화벽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</si>
</sst>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2" formatCode="_-&quot;₩&quot;* #,##0_-;\-&quot;₩&quot;* #,##0_-;_-&quot;₩&quot;* &quot;-&quot;_-;_-@_-"/>
    <numFmt numFmtId="41" formatCode="_-* #,##0_-;\-* #,##0_-;_-* &quot;-&quot;_-;_-@_-"/>
    <numFmt numFmtId="177" formatCode="_-* #,##0.0_-;\-* #,##0.0_-;_-* &quot;-&quot;_-;_-@_-"/>
    <numFmt numFmtId="178" formatCode="_ * #,##0_ ;_ * \-#,##0_ ;_ * &quot;-&quot;_ ;_ @_ "/>
    <numFmt numFmtId="179" formatCode="#,##0_ "/>
    <numFmt numFmtId="180" formatCode="#,##0_);[Red]\(#,##0\)"/>
    <numFmt numFmtId="181" formatCode="yyyy&quot;-&quot;m&quot;-&quot;d"/>
    <numFmt numFmtId="183" formatCode="_ * #,##0.00_ ;_ * \-#,##0.00_ ;_ * &quot;-&quot;??_ ;_ @_ "/>
    <numFmt numFmtId="186" formatCode="###,###"/>
    <numFmt numFmtId="187" formatCode="#,##0_);\(#,##0\)"/>
    <numFmt numFmtId="188" formatCode="mm&quot;월&quot;\ dd&quot;일&quot;"/>
    <numFmt numFmtId="189" formatCode="0_ "/>
    <numFmt numFmtId="190" formatCode="#,##0\ ;\ \(#,##0\)\ ;\ \-\ \ "/>
  </numFmts>
  <fonts count="5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16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name val="Courier"/>
      <family val="3"/>
    </font>
    <font>
      <sz val="10"/>
      <name val="맑은 고딕"/>
      <family val="3"/>
      <charset val="129"/>
    </font>
    <font>
      <sz val="8"/>
      <name val="돋움체"/>
      <family val="3"/>
      <charset val="129"/>
    </font>
    <font>
      <sz val="10"/>
      <color indexed="8"/>
      <name val="맑은 고딕"/>
      <family val="3"/>
      <charset val="129"/>
    </font>
    <font>
      <sz val="12"/>
      <name val="바탕체"/>
      <family val="1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b/>
      <u/>
      <sz val="16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name val="MS Sans Serif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u/>
      <sz val="18"/>
      <name val="맑은 고딕"/>
      <family val="3"/>
      <charset val="129"/>
    </font>
    <font>
      <u/>
      <sz val="10"/>
      <name val="맑은 고딕"/>
      <family val="3"/>
      <charset val="129"/>
    </font>
    <font>
      <b/>
      <sz val="8"/>
      <name val="맑은 고딕"/>
      <family val="3"/>
      <charset val="129"/>
    </font>
    <font>
      <sz val="10"/>
      <name val="Times New Roman"/>
      <family val="1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sz val="9"/>
      <name val="맑은 고딕"/>
      <family val="3"/>
      <charset val="129"/>
    </font>
    <font>
      <b/>
      <sz val="18"/>
      <name val="바탕체"/>
      <family val="1"/>
      <charset val="129"/>
    </font>
    <font>
      <sz val="9"/>
      <color indexed="8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sz val="9"/>
      <name val="굴림체"/>
      <family val="3"/>
      <charset val="129"/>
    </font>
    <font>
      <b/>
      <sz val="8"/>
      <color indexed="8"/>
      <name val="맑은 고딕"/>
      <family val="3"/>
      <charset val="129"/>
    </font>
    <font>
      <sz val="8"/>
      <name val="굴림체"/>
      <family val="3"/>
      <charset val="129"/>
    </font>
    <font>
      <b/>
      <sz val="18"/>
      <name val="맑은 고딕"/>
      <family val="3"/>
      <charset val="129"/>
    </font>
    <font>
      <sz val="12"/>
      <name val="맑은 고딕"/>
      <family val="3"/>
      <charset val="129"/>
    </font>
    <font>
      <b/>
      <sz val="13"/>
      <name val="맑은 고딕"/>
      <family val="3"/>
      <charset val="129"/>
    </font>
    <font>
      <b/>
      <sz val="14"/>
      <name val="맑은 고딕"/>
      <family val="3"/>
      <charset val="129"/>
    </font>
    <font>
      <b/>
      <u/>
      <sz val="22"/>
      <name val="굴림체"/>
      <family val="3"/>
      <charset val="129"/>
    </font>
    <font>
      <sz val="11"/>
      <name val="굴림체"/>
      <family val="3"/>
      <charset val="129"/>
    </font>
    <font>
      <b/>
      <u/>
      <sz val="22"/>
      <name val="바탕체"/>
      <family val="1"/>
      <charset val="129"/>
    </font>
    <font>
      <sz val="12"/>
      <name val="굴림체"/>
      <family val="3"/>
      <charset val="129"/>
    </font>
    <font>
      <b/>
      <sz val="13"/>
      <name val="굴림체"/>
      <family val="3"/>
      <charset val="129"/>
    </font>
    <font>
      <sz val="12"/>
      <name val="돋움"/>
      <family val="3"/>
      <charset val="129"/>
    </font>
    <font>
      <b/>
      <sz val="14"/>
      <name val="굴림체"/>
      <family val="3"/>
      <charset val="129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sz val="13"/>
      <name val="굴림체"/>
      <family val="3"/>
      <charset val="129"/>
    </font>
    <font>
      <sz val="14"/>
      <name val="굴림체"/>
      <family val="3"/>
      <charset val="129"/>
    </font>
    <font>
      <b/>
      <sz val="12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</borders>
  <cellStyleXfs count="29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/>
    <xf numFmtId="0" fontId="14" fillId="0" borderId="0" applyNumberForma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9" fillId="0" borderId="0"/>
    <xf numFmtId="42" fontId="2" fillId="0" borderId="0" applyFont="0" applyFill="0" applyBorder="0" applyAlignment="0" applyProtection="0">
      <alignment vertical="center"/>
    </xf>
    <xf numFmtId="0" fontId="7" fillId="0" borderId="0"/>
    <xf numFmtId="178" fontId="25" fillId="0" borderId="0" applyFont="0" applyFill="0" applyBorder="0" applyAlignment="0" applyProtection="0"/>
    <xf numFmtId="183" fontId="25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15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4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</cellStyleXfs>
  <cellXfs count="736">
    <xf numFmtId="0" fontId="0" fillId="0" borderId="0" xfId="0">
      <alignment vertical="center"/>
    </xf>
    <xf numFmtId="41" fontId="6" fillId="0" borderId="0" xfId="1" applyFont="1" applyFill="1" applyAlignment="1">
      <alignment vertical="center"/>
    </xf>
    <xf numFmtId="0" fontId="6" fillId="0" borderId="0" xfId="2" applyFont="1" applyFill="1" applyAlignment="1">
      <alignment vertical="center"/>
    </xf>
    <xf numFmtId="0" fontId="6" fillId="0" borderId="0" xfId="2" applyFont="1" applyFill="1" applyAlignment="1">
      <alignment horizontal="right"/>
    </xf>
    <xf numFmtId="0" fontId="11" fillId="0" borderId="1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left" vertical="center"/>
    </xf>
    <xf numFmtId="41" fontId="6" fillId="0" borderId="5" xfId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41" fontId="11" fillId="0" borderId="11" xfId="1" applyFont="1" applyFill="1" applyBorder="1" applyAlignment="1">
      <alignment vertical="center"/>
    </xf>
    <xf numFmtId="41" fontId="13" fillId="0" borderId="0" xfId="1" applyFont="1" applyFill="1" applyAlignment="1">
      <alignment vertical="center"/>
    </xf>
    <xf numFmtId="0" fontId="13" fillId="0" borderId="0" xfId="2" applyFont="1" applyFill="1" applyAlignment="1">
      <alignment vertical="center"/>
    </xf>
    <xf numFmtId="41" fontId="11" fillId="0" borderId="0" xfId="1" applyFont="1" applyFill="1" applyAlignment="1">
      <alignment vertical="center"/>
    </xf>
    <xf numFmtId="0" fontId="11" fillId="0" borderId="0" xfId="2" applyFont="1" applyFill="1" applyAlignment="1">
      <alignment vertical="center"/>
    </xf>
    <xf numFmtId="41" fontId="11" fillId="0" borderId="0" xfId="2" applyNumberFormat="1" applyFont="1" applyFill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vertical="center"/>
    </xf>
    <xf numFmtId="3" fontId="8" fillId="0" borderId="0" xfId="2" applyNumberFormat="1" applyFont="1" applyFill="1" applyBorder="1" applyAlignment="1">
      <alignment vertical="center"/>
    </xf>
    <xf numFmtId="3" fontId="6" fillId="0" borderId="0" xfId="2" applyNumberFormat="1" applyFont="1" applyFill="1" applyBorder="1" applyAlignment="1">
      <alignment vertical="center"/>
    </xf>
    <xf numFmtId="41" fontId="6" fillId="0" borderId="0" xfId="1" applyFont="1" applyFill="1" applyBorder="1" applyAlignment="1">
      <alignment vertical="center"/>
    </xf>
    <xf numFmtId="0" fontId="6" fillId="0" borderId="0" xfId="2" applyFont="1" applyFill="1" applyBorder="1" applyAlignment="1">
      <alignment vertical="center"/>
    </xf>
    <xf numFmtId="0" fontId="6" fillId="0" borderId="0" xfId="2" applyFont="1" applyFill="1" applyAlignment="1">
      <alignment horizontal="left" vertical="center"/>
    </xf>
    <xf numFmtId="0" fontId="6" fillId="0" borderId="0" xfId="1" applyNumberFormat="1" applyFont="1" applyFill="1" applyAlignment="1">
      <alignment horizontal="center" vertical="center"/>
    </xf>
    <xf numFmtId="0" fontId="6" fillId="0" borderId="7" xfId="2" applyFont="1" applyFill="1" applyBorder="1" applyAlignment="1">
      <alignment horizontal="left" vertical="center"/>
    </xf>
    <xf numFmtId="0" fontId="16" fillId="0" borderId="0" xfId="2" applyFont="1" applyFill="1" applyAlignment="1">
      <alignment horizontal="center" vertical="center"/>
    </xf>
    <xf numFmtId="0" fontId="11" fillId="0" borderId="12" xfId="2" applyFont="1" applyFill="1" applyBorder="1" applyAlignment="1">
      <alignment horizontal="center" vertical="center"/>
    </xf>
    <xf numFmtId="0" fontId="11" fillId="0" borderId="13" xfId="2" applyFont="1" applyFill="1" applyBorder="1" applyAlignment="1">
      <alignment horizontal="center" vertical="center"/>
    </xf>
    <xf numFmtId="0" fontId="11" fillId="0" borderId="14" xfId="2" applyFont="1" applyFill="1" applyBorder="1" applyAlignment="1">
      <alignment horizontal="center" vertical="center"/>
    </xf>
    <xf numFmtId="0" fontId="11" fillId="0" borderId="2" xfId="2" applyFont="1" applyFill="1" applyBorder="1" applyAlignment="1">
      <alignment horizontal="center" vertical="center"/>
    </xf>
    <xf numFmtId="41" fontId="11" fillId="0" borderId="12" xfId="1" applyFont="1" applyFill="1" applyBorder="1" applyAlignment="1">
      <alignment horizontal="center" vertical="center"/>
    </xf>
    <xf numFmtId="0" fontId="11" fillId="0" borderId="12" xfId="2" applyFont="1" applyFill="1" applyBorder="1" applyAlignment="1">
      <alignment horizontal="center" vertical="center"/>
    </xf>
    <xf numFmtId="0" fontId="11" fillId="0" borderId="15" xfId="2" applyFont="1" applyFill="1" applyBorder="1" applyAlignment="1">
      <alignment horizontal="center" vertical="center"/>
    </xf>
    <xf numFmtId="0" fontId="11" fillId="0" borderId="16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41" fontId="11" fillId="0" borderId="15" xfId="1" applyFont="1" applyFill="1" applyBorder="1" applyAlignment="1">
      <alignment horizontal="center" vertical="center"/>
    </xf>
    <xf numFmtId="0" fontId="11" fillId="0" borderId="15" xfId="2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wrapText="1"/>
    </xf>
    <xf numFmtId="177" fontId="6" fillId="0" borderId="5" xfId="1" applyNumberFormat="1" applyFont="1" applyFill="1" applyBorder="1" applyAlignment="1">
      <alignment vertical="center"/>
    </xf>
    <xf numFmtId="14" fontId="6" fillId="0" borderId="5" xfId="2" applyNumberFormat="1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177" fontId="8" fillId="0" borderId="5" xfId="1" applyNumberFormat="1" applyFont="1" applyFill="1" applyBorder="1" applyAlignment="1">
      <alignment vertical="center"/>
    </xf>
    <xf numFmtId="177" fontId="8" fillId="0" borderId="5" xfId="1" quotePrefix="1" applyNumberFormat="1" applyFont="1" applyFill="1" applyBorder="1" applyAlignment="1">
      <alignment horizontal="right" vertical="center"/>
    </xf>
    <xf numFmtId="14" fontId="6" fillId="0" borderId="5" xfId="0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center" vertical="center"/>
    </xf>
    <xf numFmtId="0" fontId="6" fillId="0" borderId="7" xfId="2" applyFont="1" applyFill="1" applyBorder="1" applyAlignment="1">
      <alignment horizontal="center" vertical="center"/>
    </xf>
    <xf numFmtId="3" fontId="8" fillId="0" borderId="5" xfId="0" quotePrefix="1" applyNumberFormat="1" applyFont="1" applyFill="1" applyBorder="1" applyAlignment="1">
      <alignment horizontal="right" vertical="center"/>
    </xf>
    <xf numFmtId="0" fontId="8" fillId="0" borderId="18" xfId="2" applyFont="1" applyFill="1" applyBorder="1" applyAlignment="1">
      <alignment vertical="center"/>
    </xf>
    <xf numFmtId="0" fontId="6" fillId="0" borderId="19" xfId="2" applyFont="1" applyFill="1" applyBorder="1" applyAlignment="1">
      <alignment horizontal="center" vertical="center"/>
    </xf>
    <xf numFmtId="0" fontId="6" fillId="0" borderId="2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vertical="center"/>
    </xf>
    <xf numFmtId="41" fontId="6" fillId="0" borderId="5" xfId="1" applyFont="1" applyFill="1" applyBorder="1" applyAlignment="1">
      <alignment vertical="center"/>
    </xf>
    <xf numFmtId="0" fontId="17" fillId="0" borderId="16" xfId="2" applyFont="1" applyFill="1" applyBorder="1" applyAlignment="1">
      <alignment horizontal="center" vertical="center"/>
    </xf>
    <xf numFmtId="0" fontId="17" fillId="0" borderId="21" xfId="2" applyFont="1" applyFill="1" applyBorder="1" applyAlignment="1">
      <alignment horizontal="center" vertical="center"/>
    </xf>
    <xf numFmtId="0" fontId="17" fillId="0" borderId="17" xfId="2" applyFont="1" applyFill="1" applyBorder="1" applyAlignment="1">
      <alignment horizontal="center" vertical="center"/>
    </xf>
    <xf numFmtId="177" fontId="11" fillId="0" borderId="11" xfId="1" applyNumberFormat="1" applyFont="1" applyFill="1" applyBorder="1" applyAlignment="1">
      <alignment vertical="center"/>
    </xf>
    <xf numFmtId="0" fontId="11" fillId="0" borderId="11" xfId="2" applyFont="1" applyFill="1" applyBorder="1" applyAlignment="1">
      <alignment vertical="center"/>
    </xf>
    <xf numFmtId="0" fontId="11" fillId="0" borderId="0" xfId="2" applyFont="1" applyFill="1" applyAlignment="1">
      <alignment horizontal="left" vertical="center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0" fontId="13" fillId="0" borderId="0" xfId="5" applyFont="1" applyFill="1" applyAlignment="1">
      <alignment vertical="center"/>
    </xf>
    <xf numFmtId="0" fontId="3" fillId="0" borderId="0" xfId="5" applyFont="1" applyFill="1" applyAlignment="1">
      <alignment horizontal="center" vertical="center"/>
    </xf>
    <xf numFmtId="0" fontId="6" fillId="0" borderId="0" xfId="5" applyFont="1" applyFill="1" applyAlignment="1">
      <alignment horizontal="center"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left"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Alignment="1">
      <alignment horizontal="center" vertical="center"/>
    </xf>
    <xf numFmtId="0" fontId="6" fillId="0" borderId="0" xfId="5" applyFont="1" applyFill="1" applyAlignment="1">
      <alignment horizontal="right" vertical="center"/>
    </xf>
    <xf numFmtId="0" fontId="11" fillId="0" borderId="1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Continuous" vertical="center"/>
    </xf>
    <xf numFmtId="0" fontId="11" fillId="0" borderId="15" xfId="5" applyFont="1" applyFill="1" applyBorder="1" applyAlignment="1">
      <alignment horizontal="center" vertical="center"/>
    </xf>
    <xf numFmtId="41" fontId="12" fillId="0" borderId="0" xfId="5" applyNumberFormat="1" applyFont="1" applyFill="1" applyBorder="1" applyAlignment="1">
      <alignment vertical="center"/>
    </xf>
    <xf numFmtId="0" fontId="6" fillId="0" borderId="12" xfId="5" applyFont="1" applyFill="1" applyBorder="1" applyAlignment="1">
      <alignment horizontal="left" vertical="center"/>
    </xf>
    <xf numFmtId="14" fontId="6" fillId="0" borderId="12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4" fontId="6" fillId="0" borderId="5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center" vertical="center"/>
    </xf>
    <xf numFmtId="42" fontId="6" fillId="0" borderId="5" xfId="6" applyFont="1" applyFill="1" applyBorder="1" applyAlignment="1">
      <alignment horizontal="center" vertical="center"/>
    </xf>
    <xf numFmtId="42" fontId="11" fillId="0" borderId="11" xfId="6" applyFont="1" applyFill="1" applyBorder="1" applyAlignment="1">
      <alignment horizontal="center" vertical="center"/>
    </xf>
    <xf numFmtId="0" fontId="11" fillId="0" borderId="11" xfId="5" applyFont="1" applyFill="1" applyBorder="1" applyAlignment="1">
      <alignment horizontal="center" vertical="center"/>
    </xf>
    <xf numFmtId="42" fontId="6" fillId="0" borderId="0" xfId="6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41" fontId="6" fillId="0" borderId="0" xfId="5" applyNumberFormat="1" applyFont="1" applyFill="1" applyAlignment="1">
      <alignment vertical="center"/>
    </xf>
    <xf numFmtId="0" fontId="3" fillId="0" borderId="0" xfId="5" applyFont="1" applyFill="1" applyBorder="1" applyAlignment="1">
      <alignment horizontal="center" vertical="center"/>
    </xf>
    <xf numFmtId="0" fontId="22" fillId="0" borderId="0" xfId="5" applyFont="1" applyFill="1" applyBorder="1" applyAlignment="1">
      <alignment horizontal="center" vertical="center"/>
    </xf>
    <xf numFmtId="0" fontId="12" fillId="0" borderId="0" xfId="5" applyFont="1" applyFill="1" applyAlignment="1">
      <alignment horizontal="center" vertical="center"/>
    </xf>
    <xf numFmtId="0" fontId="23" fillId="0" borderId="0" xfId="5" applyFont="1" applyFill="1" applyAlignment="1">
      <alignment horizontal="centerContinuous" vertical="center"/>
    </xf>
    <xf numFmtId="0" fontId="12" fillId="0" borderId="0" xfId="5" applyFont="1" applyFill="1" applyAlignment="1">
      <alignment horizontal="right" vertical="center"/>
    </xf>
    <xf numFmtId="0" fontId="12" fillId="0" borderId="0" xfId="5" applyFont="1" applyFill="1" applyBorder="1" applyAlignment="1">
      <alignment horizontal="center" vertical="center"/>
    </xf>
    <xf numFmtId="0" fontId="24" fillId="0" borderId="15" xfId="7" applyFont="1" applyFill="1" applyBorder="1" applyAlignment="1"/>
    <xf numFmtId="0" fontId="24" fillId="0" borderId="15" xfId="7" applyFont="1" applyFill="1" applyBorder="1"/>
    <xf numFmtId="0" fontId="6" fillId="0" borderId="5" xfId="5" quotePrefix="1" applyFont="1" applyFill="1" applyBorder="1" applyAlignment="1">
      <alignment horizontal="left" vertical="center"/>
    </xf>
    <xf numFmtId="14" fontId="6" fillId="0" borderId="6" xfId="5" applyNumberFormat="1" applyFont="1" applyFill="1" applyBorder="1" applyAlignment="1">
      <alignment horizontal="center" vertical="center"/>
    </xf>
    <xf numFmtId="0" fontId="16" fillId="0" borderId="0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left" vertical="center"/>
    </xf>
    <xf numFmtId="0" fontId="6" fillId="0" borderId="21" xfId="5" applyFont="1" applyFill="1" applyBorder="1" applyAlignment="1">
      <alignment vertical="center"/>
    </xf>
    <xf numFmtId="0" fontId="6" fillId="0" borderId="21" xfId="5" applyFont="1" applyFill="1" applyBorder="1" applyAlignment="1">
      <alignment horizontal="right" vertical="center"/>
    </xf>
    <xf numFmtId="0" fontId="11" fillId="0" borderId="1" xfId="5" applyFont="1" applyFill="1" applyBorder="1" applyAlignment="1">
      <alignment horizontal="center" vertical="center"/>
    </xf>
    <xf numFmtId="0" fontId="26" fillId="0" borderId="0" xfId="5" applyFont="1" applyFill="1" applyBorder="1" applyAlignment="1">
      <alignment horizontal="center" vertical="center"/>
    </xf>
    <xf numFmtId="0" fontId="26" fillId="0" borderId="0" xfId="5" applyFont="1" applyFill="1" applyAlignment="1">
      <alignment vertical="center"/>
    </xf>
    <xf numFmtId="0" fontId="26" fillId="0" borderId="0" xfId="5" applyFont="1" applyFill="1" applyBorder="1" applyAlignment="1">
      <alignment vertical="center"/>
    </xf>
    <xf numFmtId="0" fontId="24" fillId="0" borderId="1" xfId="7" applyFont="1" applyFill="1" applyBorder="1" applyAlignment="1"/>
    <xf numFmtId="0" fontId="24" fillId="0" borderId="1" xfId="7" applyFont="1" applyFill="1" applyBorder="1"/>
    <xf numFmtId="0" fontId="6" fillId="0" borderId="12" xfId="5" applyFont="1" applyFill="1" applyBorder="1" applyAlignment="1">
      <alignment vertical="center"/>
    </xf>
    <xf numFmtId="181" fontId="6" fillId="0" borderId="12" xfId="5" quotePrefix="1" applyNumberFormat="1" applyFont="1" applyFill="1" applyBorder="1" applyAlignment="1">
      <alignment horizontal="left" vertical="center"/>
    </xf>
    <xf numFmtId="0" fontId="6" fillId="0" borderId="5" xfId="5" applyFont="1" applyFill="1" applyBorder="1" applyAlignment="1">
      <alignment vertical="center"/>
    </xf>
    <xf numFmtId="181" fontId="6" fillId="0" borderId="5" xfId="5" quotePrefix="1" applyNumberFormat="1" applyFont="1" applyFill="1" applyBorder="1" applyAlignment="1">
      <alignment horizontal="left" vertical="center"/>
    </xf>
    <xf numFmtId="0" fontId="6" fillId="0" borderId="15" xfId="5" applyFont="1" applyFill="1" applyBorder="1" applyAlignment="1">
      <alignment vertical="center"/>
    </xf>
    <xf numFmtId="14" fontId="6" fillId="0" borderId="15" xfId="5" applyNumberFormat="1" applyFont="1" applyFill="1" applyBorder="1" applyAlignment="1">
      <alignment horizontal="center" vertical="center"/>
    </xf>
    <xf numFmtId="0" fontId="12" fillId="0" borderId="21" xfId="5" applyFont="1" applyFill="1" applyBorder="1" applyAlignment="1">
      <alignment vertical="center"/>
    </xf>
    <xf numFmtId="180" fontId="6" fillId="0" borderId="5" xfId="5" applyNumberFormat="1" applyFont="1" applyFill="1" applyBorder="1" applyAlignment="1">
      <alignment horizontal="right" vertical="center"/>
    </xf>
    <xf numFmtId="41" fontId="6" fillId="0" borderId="5" xfId="5" applyNumberFormat="1" applyFont="1" applyFill="1" applyBorder="1" applyAlignment="1">
      <alignment horizontal="center" vertical="center"/>
    </xf>
    <xf numFmtId="14" fontId="6" fillId="0" borderId="5" xfId="11" applyNumberFormat="1" applyFont="1" applyFill="1" applyBorder="1" applyAlignment="1">
      <alignment horizontal="center" vertical="center" wrapText="1"/>
    </xf>
    <xf numFmtId="179" fontId="6" fillId="0" borderId="5" xfId="11" applyNumberFormat="1" applyFont="1" applyFill="1" applyBorder="1" applyAlignment="1">
      <alignment horizontal="right" vertical="center" wrapText="1"/>
    </xf>
    <xf numFmtId="49" fontId="6" fillId="0" borderId="5" xfId="11" applyNumberFormat="1" applyFont="1" applyFill="1" applyBorder="1" applyAlignment="1">
      <alignment horizontal="left" vertical="center"/>
    </xf>
    <xf numFmtId="14" fontId="11" fillId="0" borderId="11" xfId="5" applyNumberFormat="1" applyFont="1" applyFill="1" applyBorder="1" applyAlignment="1">
      <alignment horizontal="center" vertical="center"/>
    </xf>
    <xf numFmtId="0" fontId="11" fillId="0" borderId="0" xfId="5" applyFont="1" applyFill="1" applyBorder="1" applyAlignment="1">
      <alignment vertical="center"/>
    </xf>
    <xf numFmtId="0" fontId="6" fillId="0" borderId="6" xfId="5" applyFont="1" applyFill="1" applyBorder="1" applyAlignment="1">
      <alignment horizontal="center" vertical="center"/>
    </xf>
    <xf numFmtId="14" fontId="6" fillId="0" borderId="0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vertical="center"/>
    </xf>
    <xf numFmtId="0" fontId="16" fillId="0" borderId="7" xfId="5" applyFont="1" applyFill="1" applyBorder="1" applyAlignment="1">
      <alignment horizontal="center" vertical="center"/>
    </xf>
    <xf numFmtId="0" fontId="30" fillId="0" borderId="0" xfId="7" applyFont="1" applyFill="1"/>
    <xf numFmtId="0" fontId="12" fillId="0" borderId="0" xfId="5" applyFont="1" applyFill="1" applyBorder="1" applyAlignment="1">
      <alignment horizontal="right" vertical="center"/>
    </xf>
    <xf numFmtId="0" fontId="31" fillId="0" borderId="5" xfId="5" applyFont="1" applyFill="1" applyBorder="1" applyAlignment="1">
      <alignment vertical="center"/>
    </xf>
    <xf numFmtId="0" fontId="6" fillId="0" borderId="5" xfId="5" quotePrefix="1" applyFont="1" applyFill="1" applyBorder="1" applyAlignment="1">
      <alignment horizontal="center" vertical="center"/>
    </xf>
    <xf numFmtId="41" fontId="6" fillId="0" borderId="0" xfId="5" applyNumberFormat="1" applyFont="1" applyFill="1" applyBorder="1" applyAlignment="1">
      <alignment horizontal="center" vertical="center"/>
    </xf>
    <xf numFmtId="42" fontId="11" fillId="0" borderId="0" xfId="6" applyFont="1" applyFill="1" applyBorder="1" applyAlignment="1">
      <alignment horizontal="center" vertical="center"/>
    </xf>
    <xf numFmtId="0" fontId="11" fillId="0" borderId="0" xfId="5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0" fontId="28" fillId="0" borderId="0" xfId="2" applyFont="1" applyFill="1" applyAlignment="1">
      <alignment vertical="center"/>
    </xf>
    <xf numFmtId="0" fontId="6" fillId="0" borderId="0" xfId="2" applyFont="1" applyFill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8" fillId="0" borderId="0" xfId="2" applyFont="1" applyFill="1" applyAlignment="1">
      <alignment horizontal="center" vertical="center"/>
    </xf>
    <xf numFmtId="0" fontId="8" fillId="0" borderId="0" xfId="2" applyFont="1" applyFill="1" applyAlignment="1">
      <alignment horizontal="right" vertical="center"/>
    </xf>
    <xf numFmtId="0" fontId="17" fillId="0" borderId="1" xfId="2" applyFont="1" applyFill="1" applyBorder="1" applyAlignment="1">
      <alignment horizontal="center" vertical="center"/>
    </xf>
    <xf numFmtId="0" fontId="24" fillId="0" borderId="0" xfId="2" applyFont="1" applyFill="1" applyAlignment="1">
      <alignment vertical="center"/>
    </xf>
    <xf numFmtId="0" fontId="8" fillId="0" borderId="12" xfId="2" applyFont="1" applyFill="1" applyBorder="1" applyAlignment="1">
      <alignment vertical="center"/>
    </xf>
    <xf numFmtId="0" fontId="6" fillId="0" borderId="12" xfId="2" applyFont="1" applyFill="1" applyBorder="1" applyAlignment="1">
      <alignment vertical="center"/>
    </xf>
    <xf numFmtId="180" fontId="8" fillId="0" borderId="5" xfId="12" applyNumberFormat="1" applyFont="1" applyFill="1" applyBorder="1" applyAlignment="1" applyProtection="1">
      <alignment horizontal="center" vertical="center"/>
      <protection locked="0"/>
    </xf>
    <xf numFmtId="180" fontId="8" fillId="0" borderId="5" xfId="12" applyNumberFormat="1" applyFont="1" applyFill="1" applyBorder="1" applyAlignment="1" applyProtection="1">
      <alignment horizontal="right" vertical="center"/>
      <protection locked="0"/>
    </xf>
    <xf numFmtId="180" fontId="6" fillId="0" borderId="5" xfId="12" applyNumberFormat="1" applyFont="1" applyFill="1" applyBorder="1" applyAlignment="1" applyProtection="1">
      <alignment horizontal="right" vertical="center"/>
      <protection locked="0"/>
    </xf>
    <xf numFmtId="41" fontId="28" fillId="0" borderId="0" xfId="2" applyNumberFormat="1" applyFont="1" applyFill="1" applyAlignment="1">
      <alignment vertical="center"/>
    </xf>
    <xf numFmtId="179" fontId="6" fillId="0" borderId="5" xfId="2" applyNumberFormat="1" applyFont="1" applyFill="1" applyBorder="1" applyAlignment="1">
      <alignment horizontal="center" vertical="center"/>
    </xf>
    <xf numFmtId="187" fontId="6" fillId="0" borderId="5" xfId="12" applyNumberFormat="1" applyFont="1" applyFill="1" applyBorder="1" applyAlignment="1" applyProtection="1">
      <alignment horizontal="right" vertical="center"/>
      <protection locked="0"/>
    </xf>
    <xf numFmtId="0" fontId="6" fillId="0" borderId="5" xfId="2" applyFont="1" applyFill="1" applyBorder="1" applyAlignment="1">
      <alignment vertical="center"/>
    </xf>
    <xf numFmtId="180" fontId="6" fillId="0" borderId="5" xfId="2" applyNumberFormat="1" applyFont="1" applyFill="1" applyBorder="1" applyAlignment="1">
      <alignment horizontal="center" vertical="center"/>
    </xf>
    <xf numFmtId="180" fontId="6" fillId="0" borderId="5" xfId="2" applyNumberFormat="1" applyFont="1" applyFill="1" applyBorder="1" applyAlignment="1">
      <alignment vertical="center"/>
    </xf>
    <xf numFmtId="180" fontId="8" fillId="0" borderId="5" xfId="12" applyNumberFormat="1" applyFont="1" applyFill="1" applyBorder="1" applyAlignment="1" applyProtection="1">
      <alignment vertical="center" shrinkToFit="1"/>
      <protection locked="0"/>
    </xf>
    <xf numFmtId="179" fontId="6" fillId="0" borderId="5" xfId="2" applyNumberFormat="1" applyFont="1" applyFill="1" applyBorder="1" applyAlignment="1">
      <alignment vertical="center"/>
    </xf>
    <xf numFmtId="179" fontId="8" fillId="0" borderId="5" xfId="2" applyNumberFormat="1" applyFont="1" applyFill="1" applyBorder="1" applyAlignment="1">
      <alignment vertical="center"/>
    </xf>
    <xf numFmtId="180" fontId="6" fillId="0" borderId="18" xfId="2" applyNumberFormat="1" applyFont="1" applyFill="1" applyBorder="1" applyAlignment="1">
      <alignment vertical="center"/>
    </xf>
    <xf numFmtId="179" fontId="11" fillId="0" borderId="11" xfId="2" applyNumberFormat="1" applyFont="1" applyFill="1" applyBorder="1" applyAlignment="1">
      <alignment vertical="center"/>
    </xf>
    <xf numFmtId="180" fontId="11" fillId="0" borderId="11" xfId="2" applyNumberFormat="1" applyFont="1" applyFill="1" applyBorder="1" applyAlignment="1">
      <alignment vertical="center"/>
    </xf>
    <xf numFmtId="180" fontId="11" fillId="0" borderId="15" xfId="12" applyNumberFormat="1" applyFont="1" applyFill="1" applyBorder="1" applyAlignment="1" applyProtection="1">
      <alignment horizontal="right" vertical="center"/>
      <protection locked="0"/>
    </xf>
    <xf numFmtId="41" fontId="24" fillId="0" borderId="0" xfId="2" applyNumberFormat="1" applyFont="1" applyFill="1" applyAlignment="1">
      <alignment vertical="center"/>
    </xf>
    <xf numFmtId="179" fontId="6" fillId="0" borderId="0" xfId="2" applyNumberFormat="1" applyFont="1" applyFill="1" applyAlignment="1">
      <alignment vertical="center"/>
    </xf>
    <xf numFmtId="0" fontId="6" fillId="0" borderId="0" xfId="2" applyFont="1" applyFill="1" applyAlignment="1">
      <alignment horizontal="center" vertical="center"/>
    </xf>
    <xf numFmtId="0" fontId="6" fillId="0" borderId="0" xfId="2" applyFont="1" applyFill="1" applyAlignment="1">
      <alignment horizontal="right" vertical="center"/>
    </xf>
    <xf numFmtId="180" fontId="8" fillId="0" borderId="5" xfId="12" applyNumberFormat="1" applyFont="1" applyFill="1" applyBorder="1" applyAlignment="1" applyProtection="1">
      <alignment horizontal="right" vertical="center" shrinkToFit="1"/>
      <protection locked="0"/>
    </xf>
    <xf numFmtId="180" fontId="8" fillId="0" borderId="5" xfId="13" applyNumberFormat="1" applyFont="1" applyFill="1" applyBorder="1" applyAlignment="1" applyProtection="1">
      <alignment horizontal="right" vertical="center"/>
      <protection locked="0"/>
    </xf>
    <xf numFmtId="180" fontId="8" fillId="0" borderId="5" xfId="13" applyNumberFormat="1" applyFont="1" applyFill="1" applyBorder="1" applyAlignment="1" applyProtection="1">
      <alignment horizontal="right" vertical="center" shrinkToFit="1"/>
      <protection locked="0"/>
    </xf>
    <xf numFmtId="179" fontId="11" fillId="0" borderId="1" xfId="2" applyNumberFormat="1" applyFont="1" applyFill="1" applyBorder="1" applyAlignment="1">
      <alignment vertical="center"/>
    </xf>
    <xf numFmtId="0" fontId="11" fillId="0" borderId="1" xfId="2" applyFont="1" applyFill="1" applyBorder="1" applyAlignment="1">
      <alignment vertical="center"/>
    </xf>
    <xf numFmtId="180" fontId="8" fillId="2" borderId="5" xfId="12" applyNumberFormat="1" applyFont="1" applyFill="1" applyBorder="1" applyAlignment="1" applyProtection="1">
      <alignment vertical="center" shrinkToFit="1"/>
      <protection locked="0"/>
    </xf>
    <xf numFmtId="0" fontId="13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26" fillId="0" borderId="0" xfId="2" applyFont="1" applyAlignment="1">
      <alignment vertical="center"/>
    </xf>
    <xf numFmtId="41" fontId="11" fillId="0" borderId="0" xfId="2" applyNumberFormat="1" applyFont="1" applyAlignment="1">
      <alignment vertical="center"/>
    </xf>
    <xf numFmtId="0" fontId="11" fillId="0" borderId="0" xfId="2" applyFont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3" fillId="0" borderId="0" xfId="5" applyFont="1" applyFill="1" applyAlignment="1">
      <alignment horizontal="center" vertical="center"/>
    </xf>
    <xf numFmtId="41" fontId="6" fillId="0" borderId="12" xfId="14" applyFont="1" applyFill="1" applyBorder="1" applyAlignment="1">
      <alignment horizontal="center" vertical="center"/>
    </xf>
    <xf numFmtId="41" fontId="6" fillId="0" borderId="5" xfId="14" applyFont="1" applyFill="1" applyBorder="1" applyAlignment="1">
      <alignment horizontal="center" vertical="center" shrinkToFit="1"/>
    </xf>
    <xf numFmtId="41" fontId="6" fillId="0" borderId="5" xfId="14" applyFont="1" applyFill="1" applyBorder="1" applyAlignment="1">
      <alignment horizontal="center" vertical="center"/>
    </xf>
    <xf numFmtId="41" fontId="11" fillId="0" borderId="11" xfId="14" applyFont="1" applyFill="1" applyBorder="1" applyAlignment="1">
      <alignment horizontal="center" vertical="center"/>
    </xf>
    <xf numFmtId="41" fontId="6" fillId="0" borderId="0" xfId="14" applyFont="1" applyFill="1" applyBorder="1" applyAlignment="1">
      <alignment horizontal="center" vertical="center"/>
    </xf>
    <xf numFmtId="41" fontId="22" fillId="0" borderId="0" xfId="14" applyFont="1" applyFill="1" applyBorder="1" applyAlignment="1">
      <alignment horizontal="center" vertical="center"/>
    </xf>
    <xf numFmtId="41" fontId="12" fillId="0" borderId="0" xfId="14" applyFont="1" applyFill="1" applyAlignment="1">
      <alignment horizontal="center" vertical="center"/>
    </xf>
    <xf numFmtId="41" fontId="12" fillId="0" borderId="0" xfId="14" applyFont="1" applyFill="1" applyAlignment="1">
      <alignment horizontal="right" vertical="center"/>
    </xf>
    <xf numFmtId="41" fontId="12" fillId="0" borderId="0" xfId="14" applyFont="1" applyFill="1" applyBorder="1" applyAlignment="1">
      <alignment horizontal="center" vertical="center"/>
    </xf>
    <xf numFmtId="41" fontId="6" fillId="0" borderId="6" xfId="14" applyFont="1" applyFill="1" applyBorder="1" applyAlignment="1">
      <alignment horizontal="center" vertical="center"/>
    </xf>
    <xf numFmtId="41" fontId="11" fillId="0" borderId="11" xfId="14" applyFont="1" applyFill="1" applyBorder="1" applyAlignment="1">
      <alignment horizontal="center" vertical="center" shrinkToFit="1"/>
    </xf>
    <xf numFmtId="41" fontId="12" fillId="0" borderId="0" xfId="14" applyFont="1" applyFill="1" applyAlignment="1">
      <alignment vertical="center"/>
    </xf>
    <xf numFmtId="41" fontId="6" fillId="0" borderId="0" xfId="14" applyFont="1" applyFill="1" applyAlignment="1">
      <alignment horizontal="center" vertical="center"/>
    </xf>
    <xf numFmtId="41" fontId="6" fillId="0" borderId="21" xfId="14" applyFont="1" applyFill="1" applyBorder="1" applyAlignment="1">
      <alignment horizontal="right" vertical="center"/>
    </xf>
    <xf numFmtId="41" fontId="11" fillId="0" borderId="12" xfId="14" applyFont="1" applyFill="1" applyBorder="1" applyAlignment="1">
      <alignment horizontal="center" vertical="center"/>
    </xf>
    <xf numFmtId="41" fontId="26" fillId="0" borderId="0" xfId="14" applyFont="1" applyFill="1" applyBorder="1" applyAlignment="1">
      <alignment horizontal="center" vertical="center"/>
    </xf>
    <xf numFmtId="41" fontId="11" fillId="0" borderId="15" xfId="14" applyFont="1" applyFill="1" applyBorder="1" applyAlignment="1">
      <alignment horizontal="center" vertical="center"/>
    </xf>
    <xf numFmtId="41" fontId="6" fillId="0" borderId="12" xfId="14" applyFont="1" applyFill="1" applyBorder="1" applyAlignment="1">
      <alignment horizontal="right" vertical="center"/>
    </xf>
    <xf numFmtId="41" fontId="6" fillId="0" borderId="5" xfId="14" applyFont="1" applyFill="1" applyBorder="1" applyAlignment="1">
      <alignment horizontal="right" vertical="center"/>
    </xf>
    <xf numFmtId="41" fontId="6" fillId="0" borderId="6" xfId="14" applyFont="1" applyFill="1" applyBorder="1" applyAlignment="1">
      <alignment horizontal="right" vertical="center"/>
    </xf>
    <xf numFmtId="41" fontId="6" fillId="0" borderId="15" xfId="14" applyFont="1" applyFill="1" applyBorder="1" applyAlignment="1">
      <alignment horizontal="right" vertical="center"/>
    </xf>
    <xf numFmtId="41" fontId="6" fillId="0" borderId="15" xfId="14" applyFont="1" applyFill="1" applyBorder="1" applyAlignment="1">
      <alignment horizontal="center" vertical="center"/>
    </xf>
    <xf numFmtId="41" fontId="12" fillId="0" borderId="21" xfId="14" applyFont="1" applyFill="1" applyBorder="1" applyAlignment="1">
      <alignment horizontal="center" vertical="center"/>
    </xf>
    <xf numFmtId="41" fontId="12" fillId="0" borderId="0" xfId="15" applyFont="1" applyFill="1" applyBorder="1" applyAlignment="1">
      <alignment horizontal="center" vertical="center"/>
    </xf>
    <xf numFmtId="0" fontId="12" fillId="0" borderId="0" xfId="13" applyFont="1" applyFill="1">
      <alignment vertical="center"/>
    </xf>
    <xf numFmtId="14" fontId="6" fillId="0" borderId="5" xfId="13" applyNumberFormat="1" applyFont="1" applyFill="1" applyBorder="1" applyAlignment="1">
      <alignment horizontal="center" vertical="center"/>
    </xf>
    <xf numFmtId="41" fontId="6" fillId="0" borderId="5" xfId="14" applyFont="1" applyFill="1" applyBorder="1" applyAlignment="1">
      <alignment horizontal="left" vertical="center" shrinkToFit="1"/>
    </xf>
    <xf numFmtId="186" fontId="6" fillId="0" borderId="5" xfId="13" applyNumberFormat="1" applyFont="1" applyFill="1" applyBorder="1" applyAlignment="1">
      <alignment horizontal="right" vertical="center"/>
    </xf>
    <xf numFmtId="180" fontId="6" fillId="0" borderId="5" xfId="14" applyNumberFormat="1" applyFont="1" applyFill="1" applyBorder="1" applyAlignment="1">
      <alignment horizontal="right" vertical="center"/>
    </xf>
    <xf numFmtId="41" fontId="6" fillId="0" borderId="5" xfId="14" quotePrefix="1" applyFont="1" applyFill="1" applyBorder="1" applyAlignment="1">
      <alignment horizontal="center" vertical="center"/>
    </xf>
    <xf numFmtId="0" fontId="6" fillId="0" borderId="5" xfId="13" applyFont="1" applyFill="1" applyBorder="1" applyAlignment="1">
      <alignment horizontal="left" vertical="center" shrinkToFit="1"/>
    </xf>
    <xf numFmtId="0" fontId="12" fillId="0" borderId="0" xfId="13" applyFont="1" applyFill="1" applyBorder="1">
      <alignment vertical="center"/>
    </xf>
    <xf numFmtId="0" fontId="12" fillId="0" borderId="6" xfId="13" applyFont="1" applyFill="1" applyBorder="1" applyAlignment="1">
      <alignment vertical="center"/>
    </xf>
    <xf numFmtId="0" fontId="6" fillId="0" borderId="6" xfId="13" applyFont="1" applyFill="1" applyBorder="1" applyAlignment="1">
      <alignment vertical="center"/>
    </xf>
    <xf numFmtId="41" fontId="6" fillId="0" borderId="0" xfId="15" applyFont="1" applyFill="1" applyBorder="1" applyAlignment="1">
      <alignment horizontal="center" vertical="center"/>
    </xf>
    <xf numFmtId="41" fontId="11" fillId="0" borderId="11" xfId="14" applyFont="1" applyFill="1" applyBorder="1" applyAlignment="1">
      <alignment horizontal="right" vertical="center"/>
    </xf>
    <xf numFmtId="41" fontId="11" fillId="0" borderId="0" xfId="14" applyFont="1" applyFill="1" applyAlignment="1">
      <alignment vertical="center"/>
    </xf>
    <xf numFmtId="41" fontId="11" fillId="0" borderId="0" xfId="14" applyFont="1" applyFill="1" applyBorder="1" applyAlignment="1">
      <alignment horizontal="center" vertical="center"/>
    </xf>
    <xf numFmtId="41" fontId="6" fillId="0" borderId="0" xfId="14" applyFont="1" applyFill="1" applyBorder="1" applyAlignment="1">
      <alignment horizontal="right" vertical="center"/>
    </xf>
    <xf numFmtId="41" fontId="6" fillId="0" borderId="0" xfId="14" applyFont="1" applyFill="1" applyAlignment="1">
      <alignment vertical="center"/>
    </xf>
    <xf numFmtId="41" fontId="6" fillId="0" borderId="0" xfId="14" applyFont="1" applyFill="1" applyAlignment="1">
      <alignment horizontal="right" vertical="center"/>
    </xf>
    <xf numFmtId="41" fontId="12" fillId="0" borderId="0" xfId="14" applyFont="1" applyFill="1" applyBorder="1" applyAlignment="1">
      <alignment horizontal="right" vertical="center"/>
    </xf>
    <xf numFmtId="41" fontId="6" fillId="0" borderId="5" xfId="14" applyNumberFormat="1" applyFont="1" applyFill="1" applyBorder="1" applyAlignment="1">
      <alignment horizontal="center" vertical="center"/>
    </xf>
    <xf numFmtId="41" fontId="6" fillId="0" borderId="5" xfId="14" applyFont="1" applyFill="1" applyBorder="1" applyAlignment="1">
      <alignment vertical="center"/>
    </xf>
    <xf numFmtId="0" fontId="6" fillId="0" borderId="12" xfId="13" applyFont="1" applyFill="1" applyBorder="1" applyAlignment="1">
      <alignment horizontal="left" vertical="center"/>
    </xf>
    <xf numFmtId="14" fontId="6" fillId="0" borderId="12" xfId="13" applyNumberFormat="1" applyFont="1" applyFill="1" applyBorder="1" applyAlignment="1">
      <alignment horizontal="center" vertical="center"/>
    </xf>
    <xf numFmtId="186" fontId="6" fillId="0" borderId="12" xfId="13" applyNumberFormat="1" applyFont="1" applyFill="1" applyBorder="1" applyAlignment="1">
      <alignment horizontal="right" vertical="center"/>
    </xf>
    <xf numFmtId="41" fontId="6" fillId="0" borderId="12" xfId="14" applyNumberFormat="1" applyFont="1" applyFill="1" applyBorder="1" applyAlignment="1">
      <alignment horizontal="center" vertical="center"/>
    </xf>
    <xf numFmtId="0" fontId="6" fillId="0" borderId="5" xfId="13" applyFont="1" applyFill="1" applyBorder="1" applyAlignment="1">
      <alignment horizontal="left" vertical="center"/>
    </xf>
    <xf numFmtId="41" fontId="6" fillId="0" borderId="7" xfId="14" applyNumberFormat="1" applyFont="1" applyFill="1" applyBorder="1" applyAlignment="1">
      <alignment horizontal="center" vertical="center"/>
    </xf>
    <xf numFmtId="0" fontId="6" fillId="0" borderId="5" xfId="13" applyFont="1" applyFill="1" applyBorder="1" applyAlignment="1">
      <alignment horizontal="center" vertical="center"/>
    </xf>
    <xf numFmtId="0" fontId="2" fillId="0" borderId="0" xfId="13">
      <alignment vertical="center"/>
    </xf>
    <xf numFmtId="41" fontId="8" fillId="2" borderId="5" xfId="14" applyFont="1" applyFill="1" applyBorder="1" applyAlignment="1" applyProtection="1">
      <alignment vertical="center" shrinkToFit="1"/>
      <protection locked="0"/>
    </xf>
    <xf numFmtId="41" fontId="11" fillId="0" borderId="1" xfId="14" applyFont="1" applyFill="1" applyBorder="1" applyAlignment="1">
      <alignment vertical="center"/>
    </xf>
    <xf numFmtId="41" fontId="11" fillId="0" borderId="0" xfId="14" applyFont="1" applyFill="1" applyBorder="1" applyAlignment="1">
      <alignment horizontal="right" vertical="center"/>
    </xf>
    <xf numFmtId="41" fontId="3" fillId="3" borderId="0" xfId="14" applyFont="1" applyFill="1" applyAlignment="1">
      <alignment horizontal="center" vertical="center"/>
    </xf>
    <xf numFmtId="41" fontId="6" fillId="3" borderId="0" xfId="14" applyFont="1" applyFill="1" applyAlignment="1">
      <alignment horizontal="center" vertical="center"/>
    </xf>
    <xf numFmtId="0" fontId="6" fillId="3" borderId="0" xfId="2" applyFont="1" applyFill="1" applyAlignment="1">
      <alignment vertical="center"/>
    </xf>
    <xf numFmtId="41" fontId="6" fillId="3" borderId="0" xfId="14" applyFont="1" applyFill="1" applyAlignment="1">
      <alignment vertical="center"/>
    </xf>
    <xf numFmtId="0" fontId="6" fillId="3" borderId="0" xfId="2" applyFont="1" applyFill="1" applyAlignment="1">
      <alignment horizontal="right" vertical="center"/>
    </xf>
    <xf numFmtId="0" fontId="26" fillId="3" borderId="1" xfId="2" applyFont="1" applyFill="1" applyBorder="1" applyAlignment="1">
      <alignment horizontal="center" vertical="center"/>
    </xf>
    <xf numFmtId="41" fontId="26" fillId="3" borderId="1" xfId="14" applyFont="1" applyFill="1" applyBorder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  <xf numFmtId="0" fontId="6" fillId="3" borderId="6" xfId="2" applyFont="1" applyFill="1" applyBorder="1" applyAlignment="1">
      <alignment vertical="center"/>
    </xf>
    <xf numFmtId="41" fontId="6" fillId="3" borderId="5" xfId="14" applyFont="1" applyFill="1" applyBorder="1" applyAlignment="1">
      <alignment horizontal="center" vertical="center"/>
    </xf>
    <xf numFmtId="41" fontId="6" fillId="3" borderId="5" xfId="14" applyFont="1" applyFill="1" applyBorder="1" applyAlignment="1">
      <alignment vertical="center"/>
    </xf>
    <xf numFmtId="0" fontId="6" fillId="3" borderId="6" xfId="2" applyFont="1" applyFill="1" applyBorder="1" applyAlignment="1">
      <alignment horizontal="left" vertical="center"/>
    </xf>
    <xf numFmtId="0" fontId="11" fillId="3" borderId="2" xfId="2" applyFont="1" applyFill="1" applyBorder="1" applyAlignment="1">
      <alignment horizontal="center" vertical="center"/>
    </xf>
    <xf numFmtId="0" fontId="11" fillId="3" borderId="3" xfId="2" applyFont="1" applyFill="1" applyBorder="1" applyAlignment="1">
      <alignment horizontal="center" vertical="center"/>
    </xf>
    <xf numFmtId="41" fontId="11" fillId="3" borderId="1" xfId="14" applyFont="1" applyFill="1" applyBorder="1" applyAlignment="1">
      <alignment horizontal="right" vertical="center"/>
    </xf>
    <xf numFmtId="0" fontId="11" fillId="3" borderId="1" xfId="2" applyFont="1" applyFill="1" applyBorder="1" applyAlignment="1">
      <alignment horizontal="center" vertical="center"/>
    </xf>
    <xf numFmtId="0" fontId="6" fillId="3" borderId="0" xfId="2" applyFont="1" applyFill="1" applyBorder="1" applyAlignment="1">
      <alignment horizontal="center" vertical="center"/>
    </xf>
    <xf numFmtId="41" fontId="6" fillId="3" borderId="0" xfId="14" applyFont="1" applyFill="1" applyBorder="1" applyAlignment="1">
      <alignment horizontal="center" vertical="center"/>
    </xf>
    <xf numFmtId="0" fontId="31" fillId="0" borderId="0" xfId="16" applyFont="1" applyBorder="1"/>
    <xf numFmtId="41" fontId="31" fillId="0" borderId="0" xfId="17" applyFont="1"/>
    <xf numFmtId="0" fontId="33" fillId="0" borderId="0" xfId="11" applyFont="1">
      <alignment vertical="center"/>
    </xf>
    <xf numFmtId="0" fontId="34" fillId="0" borderId="22" xfId="18" applyFont="1" applyFill="1" applyBorder="1" applyAlignment="1">
      <alignment horizontal="center" vertical="center"/>
    </xf>
    <xf numFmtId="0" fontId="29" fillId="0" borderId="23" xfId="11" applyBorder="1" applyAlignment="1">
      <alignment horizontal="center" vertical="center"/>
    </xf>
    <xf numFmtId="0" fontId="29" fillId="0" borderId="24" xfId="11" applyBorder="1" applyAlignment="1">
      <alignment horizontal="center" vertical="center"/>
    </xf>
    <xf numFmtId="0" fontId="34" fillId="0" borderId="0" xfId="18" applyFont="1" applyFill="1" applyBorder="1" applyAlignment="1">
      <alignment vertical="center"/>
    </xf>
    <xf numFmtId="41" fontId="11" fillId="0" borderId="0" xfId="17" applyFont="1" applyAlignment="1">
      <alignment horizontal="center"/>
    </xf>
    <xf numFmtId="41" fontId="31" fillId="0" borderId="0" xfId="17" applyFont="1" applyAlignment="1">
      <alignment horizontal="right"/>
    </xf>
    <xf numFmtId="0" fontId="35" fillId="0" borderId="0" xfId="16" applyFont="1" applyBorder="1"/>
    <xf numFmtId="41" fontId="35" fillId="0" borderId="1" xfId="17" applyFont="1" applyBorder="1" applyAlignment="1">
      <alignment horizontal="center" vertical="center" shrinkToFit="1"/>
    </xf>
    <xf numFmtId="41" fontId="35" fillId="0" borderId="1" xfId="17" applyFont="1" applyBorder="1" applyAlignment="1">
      <alignment horizontal="center" vertical="center" shrinkToFit="1"/>
    </xf>
    <xf numFmtId="41" fontId="35" fillId="0" borderId="12" xfId="17" applyFont="1" applyBorder="1" applyAlignment="1">
      <alignment horizontal="center" vertical="center" shrinkToFit="1"/>
    </xf>
    <xf numFmtId="41" fontId="35" fillId="0" borderId="2" xfId="17" applyFont="1" applyBorder="1" applyAlignment="1">
      <alignment horizontal="center" vertical="center" shrinkToFit="1"/>
    </xf>
    <xf numFmtId="41" fontId="35" fillId="0" borderId="12" xfId="17" applyFont="1" applyBorder="1" applyAlignment="1">
      <alignment horizontal="center" vertical="center" shrinkToFit="1"/>
    </xf>
    <xf numFmtId="41" fontId="35" fillId="0" borderId="3" xfId="17" applyFont="1" applyBorder="1" applyAlignment="1">
      <alignment horizontal="left" vertical="center"/>
    </xf>
    <xf numFmtId="0" fontId="31" fillId="0" borderId="25" xfId="16" applyFont="1" applyBorder="1"/>
    <xf numFmtId="41" fontId="31" fillId="0" borderId="5" xfId="17" applyFont="1" applyBorder="1" applyAlignment="1">
      <alignment vertical="center"/>
    </xf>
    <xf numFmtId="41" fontId="31" fillId="0" borderId="5" xfId="17" applyFont="1" applyBorder="1" applyAlignment="1">
      <alignment horizontal="center" vertical="center"/>
    </xf>
    <xf numFmtId="41" fontId="31" fillId="0" borderId="5" xfId="17" applyFont="1" applyBorder="1" applyAlignment="1">
      <alignment horizontal="center" vertical="center" shrinkToFit="1"/>
    </xf>
    <xf numFmtId="41" fontId="31" fillId="0" borderId="13" xfId="17" quotePrefix="1" applyFont="1" applyBorder="1" applyAlignment="1">
      <alignment horizontal="center" vertical="center"/>
    </xf>
    <xf numFmtId="41" fontId="31" fillId="0" borderId="5" xfId="10" applyFont="1" applyBorder="1" applyAlignment="1">
      <alignment horizontal="right" vertical="center" shrinkToFit="1"/>
    </xf>
    <xf numFmtId="41" fontId="31" fillId="0" borderId="5" xfId="10" applyFont="1" applyBorder="1" applyAlignment="1">
      <alignment horizontal="center" vertical="center"/>
    </xf>
    <xf numFmtId="41" fontId="31" fillId="0" borderId="6" xfId="17" quotePrefix="1" applyFont="1" applyBorder="1" applyAlignment="1">
      <alignment horizontal="center" vertical="center"/>
    </xf>
    <xf numFmtId="0" fontId="35" fillId="0" borderId="25" xfId="16" applyFont="1" applyBorder="1" applyAlignment="1">
      <alignment horizontal="center" vertical="center"/>
    </xf>
    <xf numFmtId="41" fontId="31" fillId="0" borderId="5" xfId="17" applyFont="1" applyFill="1" applyBorder="1" applyAlignment="1">
      <alignment horizontal="center" vertical="center"/>
    </xf>
    <xf numFmtId="41" fontId="31" fillId="0" borderId="16" xfId="17" quotePrefix="1" applyFont="1" applyBorder="1" applyAlignment="1">
      <alignment horizontal="center" vertical="center"/>
    </xf>
    <xf numFmtId="41" fontId="31" fillId="2" borderId="5" xfId="10" applyFont="1" applyFill="1" applyBorder="1" applyAlignment="1">
      <alignment horizontal="center" vertical="center"/>
    </xf>
    <xf numFmtId="0" fontId="35" fillId="0" borderId="0" xfId="16" applyFont="1" applyBorder="1" applyAlignment="1">
      <alignment horizontal="center" vertical="center"/>
    </xf>
    <xf numFmtId="41" fontId="35" fillId="0" borderId="2" xfId="17" applyFont="1" applyBorder="1" applyAlignment="1">
      <alignment horizontal="center" vertical="center"/>
    </xf>
    <xf numFmtId="41" fontId="35" fillId="0" borderId="3" xfId="17" applyFont="1" applyBorder="1" applyAlignment="1">
      <alignment horizontal="center" vertical="center"/>
    </xf>
    <xf numFmtId="41" fontId="35" fillId="0" borderId="2" xfId="17" quotePrefix="1" applyNumberFormat="1" applyFont="1" applyBorder="1" applyAlignment="1">
      <alignment horizontal="center" vertical="center" shrinkToFit="1"/>
    </xf>
    <xf numFmtId="41" fontId="35" fillId="0" borderId="1" xfId="10" quotePrefix="1" applyFont="1" applyBorder="1" applyAlignment="1">
      <alignment horizontal="right" vertical="center" shrinkToFit="1"/>
    </xf>
    <xf numFmtId="41" fontId="35" fillId="0" borderId="1" xfId="10" applyFont="1" applyBorder="1" applyAlignment="1">
      <alignment horizontal="center" vertical="center" shrinkToFit="1"/>
    </xf>
    <xf numFmtId="0" fontId="31" fillId="0" borderId="0" xfId="16" applyFont="1" applyBorder="1" applyAlignment="1">
      <alignment horizontal="center" vertical="center"/>
    </xf>
    <xf numFmtId="0" fontId="31" fillId="0" borderId="25" xfId="16" applyFont="1" applyBorder="1" applyAlignment="1">
      <alignment horizontal="center" vertical="center"/>
    </xf>
    <xf numFmtId="41" fontId="31" fillId="0" borderId="12" xfId="17" applyFont="1" applyBorder="1" applyAlignment="1">
      <alignment horizontal="center" vertical="center" shrinkToFit="1"/>
    </xf>
    <xf numFmtId="41" fontId="31" fillId="0" borderId="12" xfId="17" quotePrefix="1" applyFont="1" applyBorder="1" applyAlignment="1">
      <alignment horizontal="center" vertical="center" shrinkToFit="1"/>
    </xf>
    <xf numFmtId="41" fontId="31" fillId="0" borderId="12" xfId="17" applyFont="1" applyFill="1" applyBorder="1" applyAlignment="1">
      <alignment horizontal="center" vertical="center" shrinkToFit="1"/>
    </xf>
    <xf numFmtId="41" fontId="31" fillId="0" borderId="12" xfId="17" quotePrefix="1" applyFont="1" applyFill="1" applyBorder="1" applyAlignment="1">
      <alignment horizontal="center" vertical="center" shrinkToFit="1"/>
    </xf>
    <xf numFmtId="41" fontId="31" fillId="0" borderId="12" xfId="10" applyFont="1" applyBorder="1" applyAlignment="1">
      <alignment horizontal="center" vertical="center" shrinkToFit="1"/>
    </xf>
    <xf numFmtId="41" fontId="31" fillId="0" borderId="5" xfId="17" applyFont="1" applyFill="1" applyBorder="1" applyAlignment="1">
      <alignment horizontal="center" vertical="center" shrinkToFit="1"/>
    </xf>
    <xf numFmtId="41" fontId="31" fillId="0" borderId="5" xfId="17" quotePrefix="1" applyFont="1" applyBorder="1" applyAlignment="1">
      <alignment horizontal="center" vertical="center" shrinkToFit="1"/>
    </xf>
    <xf numFmtId="41" fontId="31" fillId="0" borderId="5" xfId="10" applyFont="1" applyBorder="1" applyAlignment="1">
      <alignment horizontal="center" vertical="center" shrinkToFit="1"/>
    </xf>
    <xf numFmtId="41" fontId="31" fillId="0" borderId="5" xfId="17" quotePrefix="1" applyFont="1" applyFill="1" applyBorder="1" applyAlignment="1">
      <alignment horizontal="center" vertical="center" shrinkToFit="1"/>
    </xf>
    <xf numFmtId="41" fontId="31" fillId="0" borderId="5" xfId="10" applyFont="1" applyFill="1" applyBorder="1" applyAlignment="1">
      <alignment horizontal="center" vertical="center" shrinkToFit="1"/>
    </xf>
    <xf numFmtId="41" fontId="31" fillId="2" borderId="5" xfId="17" applyFont="1" applyFill="1" applyBorder="1" applyAlignment="1">
      <alignment horizontal="center" vertical="center" shrinkToFit="1"/>
    </xf>
    <xf numFmtId="41" fontId="31" fillId="0" borderId="15" xfId="17" applyFont="1" applyBorder="1" applyAlignment="1">
      <alignment horizontal="center" vertical="center"/>
    </xf>
    <xf numFmtId="41" fontId="31" fillId="0" borderId="15" xfId="17" quotePrefix="1" applyFont="1" applyBorder="1" applyAlignment="1">
      <alignment horizontal="center" vertical="center" shrinkToFit="1"/>
    </xf>
    <xf numFmtId="41" fontId="31" fillId="0" borderId="15" xfId="17" applyFont="1" applyBorder="1" applyAlignment="1">
      <alignment horizontal="center" vertical="center" shrinkToFit="1"/>
    </xf>
    <xf numFmtId="41" fontId="31" fillId="0" borderId="15" xfId="10" applyFont="1" applyBorder="1" applyAlignment="1">
      <alignment horizontal="center" vertical="center" shrinkToFit="1"/>
    </xf>
    <xf numFmtId="0" fontId="31" fillId="0" borderId="25" xfId="16" applyFont="1" applyFill="1" applyBorder="1" applyAlignment="1">
      <alignment horizontal="center" vertical="center"/>
    </xf>
    <xf numFmtId="41" fontId="31" fillId="0" borderId="5" xfId="17" quotePrefix="1" applyNumberFormat="1" applyFont="1" applyFill="1" applyBorder="1" applyAlignment="1">
      <alignment horizontal="center" vertical="center" shrinkToFit="1"/>
    </xf>
    <xf numFmtId="0" fontId="31" fillId="0" borderId="0" xfId="16" applyFont="1" applyFill="1" applyBorder="1" applyAlignment="1">
      <alignment horizontal="center" vertical="center"/>
    </xf>
    <xf numFmtId="41" fontId="31" fillId="2" borderId="15" xfId="17" applyFont="1" applyFill="1" applyBorder="1" applyAlignment="1">
      <alignment horizontal="center" vertical="center" shrinkToFit="1"/>
    </xf>
    <xf numFmtId="41" fontId="35" fillId="0" borderId="1" xfId="17" applyFont="1" applyBorder="1" applyAlignment="1">
      <alignment horizontal="center" vertical="center"/>
    </xf>
    <xf numFmtId="0" fontId="29" fillId="0" borderId="1" xfId="11" applyBorder="1" applyAlignment="1">
      <alignment horizontal="center" vertical="center"/>
    </xf>
    <xf numFmtId="41" fontId="35" fillId="0" borderId="1" xfId="17" quotePrefix="1" applyNumberFormat="1" applyFont="1" applyBorder="1" applyAlignment="1">
      <alignment horizontal="center" vertical="center" shrinkToFit="1"/>
    </xf>
    <xf numFmtId="41" fontId="35" fillId="0" borderId="1" xfId="10" quotePrefix="1" applyFont="1" applyBorder="1" applyAlignment="1">
      <alignment horizontal="center" vertical="center" shrinkToFit="1"/>
    </xf>
    <xf numFmtId="188" fontId="31" fillId="0" borderId="5" xfId="17" quotePrefix="1" applyNumberFormat="1" applyFont="1" applyBorder="1" applyAlignment="1">
      <alignment horizontal="center" vertical="center" shrinkToFit="1"/>
    </xf>
    <xf numFmtId="0" fontId="31" fillId="0" borderId="5" xfId="17" quotePrefix="1" applyNumberFormat="1" applyFont="1" applyBorder="1" applyAlignment="1">
      <alignment horizontal="center" vertical="center" shrinkToFit="1"/>
    </xf>
    <xf numFmtId="0" fontId="31" fillId="0" borderId="5" xfId="17" quotePrefix="1" applyNumberFormat="1" applyFont="1" applyFill="1" applyBorder="1" applyAlignment="1">
      <alignment horizontal="center" vertical="center" shrinkToFit="1"/>
    </xf>
    <xf numFmtId="17" fontId="31" fillId="0" borderId="5" xfId="17" quotePrefix="1" applyNumberFormat="1" applyFont="1" applyFill="1" applyBorder="1" applyAlignment="1">
      <alignment horizontal="center" vertical="center" shrinkToFit="1"/>
    </xf>
    <xf numFmtId="177" fontId="31" fillId="0" borderId="5" xfId="17" applyNumberFormat="1" applyFont="1" applyFill="1" applyBorder="1" applyAlignment="1">
      <alignment horizontal="center" vertical="center" shrinkToFit="1"/>
    </xf>
    <xf numFmtId="0" fontId="31" fillId="0" borderId="5" xfId="17" applyNumberFormat="1" applyFont="1" applyBorder="1" applyAlignment="1">
      <alignment horizontal="center" vertical="center" shrinkToFit="1"/>
    </xf>
    <xf numFmtId="177" fontId="31" fillId="0" borderId="5" xfId="17" applyNumberFormat="1" applyFont="1" applyBorder="1" applyAlignment="1">
      <alignment horizontal="center" vertical="center" shrinkToFit="1"/>
    </xf>
    <xf numFmtId="0" fontId="31" fillId="0" borderId="5" xfId="17" applyNumberFormat="1" applyFont="1" applyBorder="1" applyAlignment="1">
      <alignment horizontal="center" vertical="center"/>
    </xf>
    <xf numFmtId="177" fontId="31" fillId="0" borderId="5" xfId="17" quotePrefix="1" applyNumberFormat="1" applyFont="1" applyFill="1" applyBorder="1" applyAlignment="1">
      <alignment horizontal="center" vertical="center"/>
    </xf>
    <xf numFmtId="188" fontId="31" fillId="0" borderId="15" xfId="17" applyNumberFormat="1" applyFont="1" applyBorder="1" applyAlignment="1">
      <alignment horizontal="center" vertical="center" shrinkToFit="1"/>
    </xf>
    <xf numFmtId="0" fontId="31" fillId="0" borderId="12" xfId="17" quotePrefix="1" applyNumberFormat="1" applyFont="1" applyBorder="1" applyAlignment="1">
      <alignment horizontal="center" vertical="center" shrinkToFit="1"/>
    </xf>
    <xf numFmtId="41" fontId="31" fillId="0" borderId="12" xfId="10" applyFont="1" applyFill="1" applyBorder="1" applyAlignment="1">
      <alignment horizontal="center" vertical="center" shrinkToFit="1"/>
    </xf>
    <xf numFmtId="41" fontId="31" fillId="2" borderId="12" xfId="10" applyFont="1" applyFill="1" applyBorder="1" applyAlignment="1">
      <alignment horizontal="center" vertical="center" shrinkToFit="1"/>
    </xf>
    <xf numFmtId="41" fontId="31" fillId="2" borderId="5" xfId="10" applyFont="1" applyFill="1" applyBorder="1" applyAlignment="1">
      <alignment horizontal="center" vertical="center" shrinkToFit="1"/>
    </xf>
    <xf numFmtId="41" fontId="31" fillId="0" borderId="5" xfId="10" quotePrefix="1" applyFont="1" applyBorder="1" applyAlignment="1">
      <alignment horizontal="center" vertical="center"/>
    </xf>
    <xf numFmtId="188" fontId="31" fillId="0" borderId="5" xfId="17" applyNumberFormat="1" applyFont="1" applyBorder="1" applyAlignment="1">
      <alignment horizontal="center" vertical="center" shrinkToFit="1"/>
    </xf>
    <xf numFmtId="41" fontId="31" fillId="2" borderId="15" xfId="10" applyFont="1" applyFill="1" applyBorder="1" applyAlignment="1">
      <alignment horizontal="center" vertical="center" shrinkToFit="1"/>
    </xf>
    <xf numFmtId="188" fontId="31" fillId="0" borderId="12" xfId="17" applyNumberFormat="1" applyFont="1" applyBorder="1" applyAlignment="1">
      <alignment horizontal="center" vertical="center" shrinkToFit="1"/>
    </xf>
    <xf numFmtId="0" fontId="31" fillId="0" borderId="15" xfId="17" applyNumberFormat="1" applyFont="1" applyBorder="1" applyAlignment="1">
      <alignment horizontal="center" vertical="center"/>
    </xf>
    <xf numFmtId="41" fontId="31" fillId="0" borderId="15" xfId="10" quotePrefix="1" applyFont="1" applyBorder="1" applyAlignment="1">
      <alignment horizontal="center" vertical="center"/>
    </xf>
    <xf numFmtId="41" fontId="35" fillId="0" borderId="2" xfId="10" quotePrefix="1" applyFont="1" applyBorder="1" applyAlignment="1">
      <alignment horizontal="center" vertical="center" shrinkToFit="1"/>
    </xf>
    <xf numFmtId="41" fontId="31" fillId="0" borderId="1" xfId="17" applyFont="1" applyBorder="1" applyAlignment="1">
      <alignment horizontal="center" vertical="center" shrinkToFit="1"/>
    </xf>
    <xf numFmtId="41" fontId="31" fillId="0" borderId="1" xfId="10" applyFont="1" applyBorder="1" applyAlignment="1">
      <alignment horizontal="center" vertical="center" shrinkToFit="1"/>
    </xf>
    <xf numFmtId="41" fontId="35" fillId="0" borderId="0" xfId="17" applyFont="1" applyBorder="1" applyAlignment="1">
      <alignment horizontal="center" vertical="center"/>
    </xf>
    <xf numFmtId="41" fontId="31" fillId="0" borderId="0" xfId="17" applyFont="1" applyBorder="1" applyAlignment="1">
      <alignment horizontal="center" vertical="center"/>
    </xf>
    <xf numFmtId="41" fontId="31" fillId="0" borderId="0" xfId="17" applyFont="1" applyBorder="1" applyAlignment="1">
      <alignment horizontal="center" vertical="center" shrinkToFit="1"/>
    </xf>
    <xf numFmtId="177" fontId="35" fillId="0" borderId="0" xfId="17" quotePrefix="1" applyNumberFormat="1" applyFont="1" applyBorder="1" applyAlignment="1">
      <alignment horizontal="center" vertical="center"/>
    </xf>
    <xf numFmtId="41" fontId="31" fillId="0" borderId="0" xfId="17" applyFont="1" applyAlignment="1">
      <alignment horizontal="left" vertical="center"/>
    </xf>
    <xf numFmtId="41" fontId="31" fillId="0" borderId="0" xfId="17" applyFont="1" applyBorder="1" applyAlignment="1">
      <alignment horizontal="right" vertical="center"/>
    </xf>
    <xf numFmtId="41" fontId="31" fillId="0" borderId="0" xfId="17" applyFont="1" applyAlignment="1">
      <alignment horizontal="center" vertical="center"/>
    </xf>
    <xf numFmtId="0" fontId="31" fillId="0" borderId="26" xfId="16" applyFont="1" applyBorder="1" applyAlignment="1">
      <alignment horizontal="center" vertical="center"/>
    </xf>
    <xf numFmtId="41" fontId="35" fillId="0" borderId="5" xfId="17" applyFont="1" applyBorder="1" applyAlignment="1">
      <alignment horizontal="center" vertical="center" shrinkToFit="1"/>
    </xf>
    <xf numFmtId="41" fontId="31" fillId="0" borderId="12" xfId="17" applyFont="1" applyFill="1" applyBorder="1" applyAlignment="1">
      <alignment horizontal="center" vertical="center"/>
    </xf>
    <xf numFmtId="41" fontId="31" fillId="0" borderId="12" xfId="10" quotePrefix="1" applyFont="1" applyFill="1" applyBorder="1" applyAlignment="1">
      <alignment horizontal="center" vertical="center" shrinkToFit="1"/>
    </xf>
    <xf numFmtId="0" fontId="31" fillId="0" borderId="26" xfId="16" applyFont="1" applyFill="1" applyBorder="1" applyAlignment="1">
      <alignment horizontal="center" vertical="center"/>
    </xf>
    <xf numFmtId="41" fontId="31" fillId="0" borderId="5" xfId="10" quotePrefix="1" applyFont="1" applyFill="1" applyBorder="1" applyAlignment="1">
      <alignment horizontal="center" vertical="center" shrinkToFit="1"/>
    </xf>
    <xf numFmtId="41" fontId="31" fillId="0" borderId="15" xfId="17" applyFont="1" applyFill="1" applyBorder="1" applyAlignment="1">
      <alignment horizontal="center" vertical="center"/>
    </xf>
    <xf numFmtId="41" fontId="31" fillId="0" borderId="15" xfId="17" quotePrefix="1" applyFont="1" applyFill="1" applyBorder="1" applyAlignment="1">
      <alignment horizontal="center" vertical="center" shrinkToFit="1"/>
    </xf>
    <xf numFmtId="41" fontId="31" fillId="0" borderId="15" xfId="17" applyFont="1" applyFill="1" applyBorder="1" applyAlignment="1">
      <alignment horizontal="center" vertical="center" shrinkToFit="1"/>
    </xf>
    <xf numFmtId="41" fontId="31" fillId="0" borderId="15" xfId="10" quotePrefix="1" applyFont="1" applyFill="1" applyBorder="1" applyAlignment="1">
      <alignment horizontal="center" vertical="center" shrinkToFit="1"/>
    </xf>
    <xf numFmtId="41" fontId="31" fillId="0" borderId="15" xfId="10" applyFont="1" applyFill="1" applyBorder="1" applyAlignment="1">
      <alignment horizontal="center" vertical="center" shrinkToFit="1"/>
    </xf>
    <xf numFmtId="41" fontId="35" fillId="0" borderId="4" xfId="17" applyFont="1" applyBorder="1" applyAlignment="1">
      <alignment horizontal="center" vertical="center"/>
    </xf>
    <xf numFmtId="0" fontId="35" fillId="0" borderId="26" xfId="16" applyFont="1" applyBorder="1" applyAlignment="1">
      <alignment horizontal="center" vertical="center"/>
    </xf>
    <xf numFmtId="41" fontId="31" fillId="0" borderId="5" xfId="17" applyFont="1" applyFill="1" applyBorder="1" applyAlignment="1">
      <alignment vertical="center"/>
    </xf>
    <xf numFmtId="41" fontId="31" fillId="0" borderId="15" xfId="17" applyFont="1" applyFill="1" applyBorder="1" applyAlignment="1">
      <alignment vertical="center"/>
    </xf>
    <xf numFmtId="188" fontId="31" fillId="0" borderId="15" xfId="17" applyNumberFormat="1" applyFont="1" applyFill="1" applyBorder="1" applyAlignment="1">
      <alignment horizontal="center" vertical="center" shrinkToFit="1"/>
    </xf>
    <xf numFmtId="41" fontId="35" fillId="0" borderId="12" xfId="17" applyFont="1" applyBorder="1" applyAlignment="1">
      <alignment horizontal="center" vertical="center"/>
    </xf>
    <xf numFmtId="0" fontId="31" fillId="0" borderId="6" xfId="16" applyFont="1" applyBorder="1"/>
    <xf numFmtId="41" fontId="11" fillId="0" borderId="11" xfId="17" applyFont="1" applyFill="1" applyBorder="1" applyAlignment="1">
      <alignment horizontal="center" vertical="center"/>
    </xf>
    <xf numFmtId="41" fontId="11" fillId="0" borderId="11" xfId="17" applyFont="1" applyFill="1" applyBorder="1" applyAlignment="1">
      <alignment horizontal="center" vertical="center" shrinkToFit="1"/>
    </xf>
    <xf numFmtId="41" fontId="11" fillId="0" borderId="11" xfId="10" quotePrefix="1" applyFont="1" applyFill="1" applyBorder="1" applyAlignment="1">
      <alignment horizontal="center" vertical="center" shrinkToFit="1"/>
    </xf>
    <xf numFmtId="41" fontId="33" fillId="0" borderId="0" xfId="11" applyNumberFormat="1" applyFont="1">
      <alignment vertical="center"/>
    </xf>
    <xf numFmtId="0" fontId="27" fillId="0" borderId="0" xfId="11" applyFont="1">
      <alignment vertical="center"/>
    </xf>
    <xf numFmtId="0" fontId="13" fillId="0" borderId="22" xfId="5" applyFont="1" applyFill="1" applyBorder="1" applyAlignment="1">
      <alignment horizontal="center" vertical="center"/>
    </xf>
    <xf numFmtId="0" fontId="13" fillId="0" borderId="23" xfId="5" applyFont="1" applyFill="1" applyBorder="1" applyAlignment="1">
      <alignment horizontal="center" vertical="center"/>
    </xf>
    <xf numFmtId="0" fontId="13" fillId="0" borderId="24" xfId="5" applyFont="1" applyFill="1" applyBorder="1" applyAlignment="1">
      <alignment horizontal="center" vertical="center"/>
    </xf>
    <xf numFmtId="0" fontId="13" fillId="0" borderId="27" xfId="5" applyFont="1" applyFill="1" applyBorder="1" applyAlignment="1">
      <alignment vertical="center"/>
    </xf>
    <xf numFmtId="0" fontId="3" fillId="0" borderId="27" xfId="5" applyFont="1" applyFill="1" applyBorder="1" applyAlignment="1">
      <alignment vertical="center"/>
    </xf>
    <xf numFmtId="0" fontId="27" fillId="0" borderId="0" xfId="11" applyFont="1" applyBorder="1">
      <alignment vertical="center"/>
    </xf>
    <xf numFmtId="0" fontId="12" fillId="0" borderId="0" xfId="5" applyFont="1" applyFill="1" applyBorder="1" applyAlignment="1">
      <alignment horizontal="center" vertical="center"/>
    </xf>
    <xf numFmtId="0" fontId="36" fillId="0" borderId="0" xfId="5" applyFont="1" applyFill="1" applyBorder="1" applyAlignment="1">
      <alignment horizontal="left" vertical="center"/>
    </xf>
    <xf numFmtId="0" fontId="12" fillId="0" borderId="0" xfId="5" applyFont="1" applyFill="1" applyAlignment="1">
      <alignment horizontal="right"/>
    </xf>
    <xf numFmtId="0" fontId="11" fillId="0" borderId="1" xfId="19" applyFont="1" applyFill="1" applyBorder="1" applyAlignment="1">
      <alignment horizontal="center" vertical="center" shrinkToFit="1"/>
    </xf>
    <xf numFmtId="0" fontId="11" fillId="0" borderId="1" xfId="20" applyFont="1" applyFill="1" applyBorder="1" applyAlignment="1">
      <alignment horizontal="center" vertical="center" shrinkToFit="1"/>
    </xf>
    <xf numFmtId="41" fontId="11" fillId="0" borderId="1" xfId="10" applyFont="1" applyFill="1" applyBorder="1" applyAlignment="1">
      <alignment horizontal="center" vertical="center" shrinkToFit="1"/>
    </xf>
    <xf numFmtId="41" fontId="11" fillId="0" borderId="1" xfId="10" applyFont="1" applyFill="1" applyBorder="1" applyAlignment="1">
      <alignment horizontal="center" vertical="center"/>
    </xf>
    <xf numFmtId="0" fontId="37" fillId="0" borderId="0" xfId="11" applyFont="1">
      <alignment vertical="center"/>
    </xf>
    <xf numFmtId="0" fontId="6" fillId="0" borderId="5" xfId="20" applyFont="1" applyFill="1" applyBorder="1" applyAlignment="1">
      <alignment horizontal="left" vertical="center" indent="1" shrinkToFit="1"/>
    </xf>
    <xf numFmtId="0" fontId="6" fillId="0" borderId="5" xfId="20" applyFont="1" applyFill="1" applyBorder="1" applyAlignment="1">
      <alignment horizontal="center" vertical="center" shrinkToFit="1"/>
    </xf>
    <xf numFmtId="41" fontId="31" fillId="0" borderId="5" xfId="10" applyFont="1" applyFill="1" applyBorder="1" applyAlignment="1">
      <alignment vertical="center" shrinkToFit="1"/>
    </xf>
    <xf numFmtId="41" fontId="6" fillId="0" borderId="5" xfId="10" applyFont="1" applyFill="1" applyBorder="1" applyAlignment="1">
      <alignment vertical="center"/>
    </xf>
    <xf numFmtId="41" fontId="6" fillId="0" borderId="5" xfId="10" applyFont="1" applyFill="1" applyBorder="1" applyAlignment="1">
      <alignment vertical="center" shrinkToFit="1"/>
    </xf>
    <xf numFmtId="180" fontId="27" fillId="0" borderId="0" xfId="11" applyNumberFormat="1" applyFont="1">
      <alignment vertical="center"/>
    </xf>
    <xf numFmtId="0" fontId="6" fillId="2" borderId="5" xfId="20" applyFont="1" applyFill="1" applyBorder="1" applyAlignment="1">
      <alignment horizontal="left" vertical="center" indent="1" shrinkToFit="1"/>
    </xf>
    <xf numFmtId="0" fontId="6" fillId="2" borderId="5" xfId="20" applyFont="1" applyFill="1" applyBorder="1" applyAlignment="1">
      <alignment horizontal="center" vertical="center" shrinkToFit="1"/>
    </xf>
    <xf numFmtId="41" fontId="31" fillId="2" borderId="5" xfId="10" applyFont="1" applyFill="1" applyBorder="1" applyAlignment="1">
      <alignment vertical="center" shrinkToFit="1"/>
    </xf>
    <xf numFmtId="41" fontId="6" fillId="2" borderId="5" xfId="10" applyFont="1" applyFill="1" applyBorder="1" applyAlignment="1">
      <alignment vertical="center"/>
    </xf>
    <xf numFmtId="14" fontId="6" fillId="0" borderId="5" xfId="20" applyNumberFormat="1" applyFont="1" applyFill="1" applyBorder="1" applyAlignment="1">
      <alignment horizontal="center" vertical="center" shrinkToFit="1"/>
    </xf>
    <xf numFmtId="14" fontId="6" fillId="0" borderId="5" xfId="20" quotePrefix="1" applyNumberFormat="1" applyFont="1" applyFill="1" applyBorder="1" applyAlignment="1">
      <alignment horizontal="center" vertical="center" shrinkToFit="1"/>
    </xf>
    <xf numFmtId="0" fontId="6" fillId="0" borderId="1" xfId="20" applyFont="1" applyFill="1" applyBorder="1" applyAlignment="1">
      <alignment horizontal="center" vertical="center" shrinkToFit="1"/>
    </xf>
    <xf numFmtId="41" fontId="11" fillId="0" borderId="1" xfId="10" applyFont="1" applyFill="1" applyBorder="1" applyAlignment="1">
      <alignment vertical="center" shrinkToFit="1"/>
    </xf>
    <xf numFmtId="41" fontId="27" fillId="0" borderId="0" xfId="10" applyFont="1">
      <alignment vertical="center"/>
    </xf>
    <xf numFmtId="0" fontId="38" fillId="0" borderId="22" xfId="5" applyFont="1" applyFill="1" applyBorder="1" applyAlignment="1">
      <alignment horizontal="center" vertical="center"/>
    </xf>
    <xf numFmtId="0" fontId="38" fillId="0" borderId="23" xfId="5" applyFont="1" applyFill="1" applyBorder="1" applyAlignment="1">
      <alignment horizontal="center" vertical="center"/>
    </xf>
    <xf numFmtId="0" fontId="38" fillId="0" borderId="24" xfId="5" applyFont="1" applyFill="1" applyBorder="1" applyAlignment="1">
      <alignment horizontal="center" vertical="center"/>
    </xf>
    <xf numFmtId="0" fontId="16" fillId="0" borderId="0" xfId="5" applyFont="1" applyFill="1" applyBorder="1" applyAlignment="1">
      <alignment horizontal="center" vertical="center"/>
    </xf>
    <xf numFmtId="0" fontId="11" fillId="0" borderId="0" xfId="5" applyFont="1" applyFill="1" applyBorder="1" applyAlignment="1">
      <alignment horizontal="left" vertical="center"/>
    </xf>
    <xf numFmtId="41" fontId="8" fillId="0" borderId="0" xfId="10" applyFont="1" applyAlignment="1">
      <alignment horizontal="right"/>
    </xf>
    <xf numFmtId="0" fontId="11" fillId="0" borderId="12" xfId="19" applyFont="1" applyFill="1" applyBorder="1" applyAlignment="1">
      <alignment horizontal="center" vertical="center" shrinkToFit="1"/>
    </xf>
    <xf numFmtId="0" fontId="11" fillId="0" borderId="12" xfId="20" applyFont="1" applyFill="1" applyBorder="1" applyAlignment="1">
      <alignment horizontal="center" vertical="center" shrinkToFit="1"/>
    </xf>
    <xf numFmtId="41" fontId="11" fillId="0" borderId="3" xfId="10" applyFont="1" applyFill="1" applyBorder="1" applyAlignment="1">
      <alignment horizontal="center" vertical="center"/>
    </xf>
    <xf numFmtId="0" fontId="28" fillId="0" borderId="12" xfId="21" applyFont="1" applyFill="1" applyBorder="1" applyAlignment="1">
      <alignment vertical="center"/>
    </xf>
    <xf numFmtId="0" fontId="28" fillId="0" borderId="12" xfId="21" applyFont="1" applyFill="1" applyBorder="1" applyAlignment="1">
      <alignment horizontal="center" vertical="center" shrinkToFit="1"/>
    </xf>
    <xf numFmtId="41" fontId="28" fillId="0" borderId="12" xfId="17" applyFont="1" applyFill="1" applyBorder="1" applyAlignment="1">
      <alignment vertical="center" shrinkToFit="1"/>
    </xf>
    <xf numFmtId="41" fontId="28" fillId="0" borderId="28" xfId="17" applyFont="1" applyFill="1" applyBorder="1" applyAlignment="1">
      <alignment vertical="center" shrinkToFit="1"/>
    </xf>
    <xf numFmtId="41" fontId="27" fillId="0" borderId="0" xfId="11" applyNumberFormat="1" applyFont="1">
      <alignment vertical="center"/>
    </xf>
    <xf numFmtId="0" fontId="28" fillId="0" borderId="5" xfId="21" applyFont="1" applyFill="1" applyBorder="1" applyAlignment="1">
      <alignment vertical="center"/>
    </xf>
    <xf numFmtId="0" fontId="28" fillId="0" borderId="5" xfId="21" applyFont="1" applyFill="1" applyBorder="1" applyAlignment="1">
      <alignment horizontal="center" vertical="center" shrinkToFit="1"/>
    </xf>
    <xf numFmtId="41" fontId="28" fillId="0" borderId="5" xfId="17" applyFont="1" applyFill="1" applyBorder="1" applyAlignment="1">
      <alignment vertical="center" shrinkToFit="1"/>
    </xf>
    <xf numFmtId="41" fontId="28" fillId="0" borderId="0" xfId="17" applyFont="1" applyFill="1" applyBorder="1" applyAlignment="1">
      <alignment vertical="center" shrinkToFit="1"/>
    </xf>
    <xf numFmtId="0" fontId="28" fillId="0" borderId="5" xfId="20" applyFont="1" applyFill="1" applyBorder="1" applyAlignment="1">
      <alignment vertical="center"/>
    </xf>
    <xf numFmtId="0" fontId="28" fillId="0" borderId="5" xfId="20" applyFont="1" applyFill="1" applyBorder="1" applyAlignment="1">
      <alignment horizontal="center" vertical="center" shrinkToFit="1"/>
    </xf>
    <xf numFmtId="14" fontId="28" fillId="0" borderId="5" xfId="20" quotePrefix="1" applyNumberFormat="1" applyFont="1" applyFill="1" applyBorder="1" applyAlignment="1">
      <alignment horizontal="center" vertical="center" shrinkToFit="1"/>
    </xf>
    <xf numFmtId="14" fontId="28" fillId="0" borderId="5" xfId="20" applyNumberFormat="1" applyFont="1" applyFill="1" applyBorder="1" applyAlignment="1">
      <alignment horizontal="center" vertical="center" shrinkToFit="1"/>
    </xf>
    <xf numFmtId="3" fontId="28" fillId="0" borderId="5" xfId="20" applyNumberFormat="1" applyFont="1" applyFill="1" applyBorder="1" applyAlignment="1">
      <alignment vertical="center"/>
    </xf>
    <xf numFmtId="0" fontId="28" fillId="0" borderId="5" xfId="20" quotePrefix="1" applyFont="1" applyFill="1" applyBorder="1" applyAlignment="1">
      <alignment horizontal="center" vertical="center" shrinkToFit="1"/>
    </xf>
    <xf numFmtId="41" fontId="28" fillId="0" borderId="5" xfId="17" applyFont="1" applyFill="1" applyBorder="1" applyAlignment="1">
      <alignment horizontal="right" vertical="center" shrinkToFit="1"/>
    </xf>
    <xf numFmtId="0" fontId="28" fillId="0" borderId="5" xfId="19" applyFont="1" applyFill="1" applyBorder="1" applyAlignment="1">
      <alignment horizontal="left" vertical="center"/>
    </xf>
    <xf numFmtId="41" fontId="28" fillId="0" borderId="5" xfId="17" applyFont="1" applyFill="1" applyBorder="1" applyAlignment="1">
      <alignment horizontal="center" vertical="center" shrinkToFit="1"/>
    </xf>
    <xf numFmtId="41" fontId="28" fillId="0" borderId="5" xfId="17" applyFont="1" applyFill="1" applyBorder="1" applyAlignment="1">
      <alignment horizontal="center" vertical="center"/>
    </xf>
    <xf numFmtId="41" fontId="28" fillId="0" borderId="0" xfId="17" applyFont="1" applyFill="1" applyBorder="1" applyAlignment="1">
      <alignment horizontal="center" vertical="center"/>
    </xf>
    <xf numFmtId="3" fontId="28" fillId="0" borderId="15" xfId="20" applyNumberFormat="1" applyFont="1" applyFill="1" applyBorder="1" applyAlignment="1">
      <alignment vertical="center"/>
    </xf>
    <xf numFmtId="0" fontId="28" fillId="0" borderId="15" xfId="20" applyFont="1" applyFill="1" applyBorder="1" applyAlignment="1">
      <alignment horizontal="center" vertical="center" shrinkToFit="1"/>
    </xf>
    <xf numFmtId="41" fontId="28" fillId="0" borderId="15" xfId="17" applyFont="1" applyFill="1" applyBorder="1" applyAlignment="1">
      <alignment vertical="center" shrinkToFit="1"/>
    </xf>
    <xf numFmtId="41" fontId="28" fillId="0" borderId="21" xfId="17" applyFont="1" applyFill="1" applyBorder="1" applyAlignment="1">
      <alignment vertical="center" shrinkToFit="1"/>
    </xf>
    <xf numFmtId="0" fontId="28" fillId="0" borderId="5" xfId="22" applyNumberFormat="1" applyFont="1" applyFill="1" applyBorder="1" applyAlignment="1">
      <alignment vertical="center"/>
    </xf>
    <xf numFmtId="0" fontId="28" fillId="0" borderId="5" xfId="22" applyNumberFormat="1" applyFont="1" applyFill="1" applyBorder="1" applyAlignment="1">
      <alignment horizontal="center" vertical="center" shrinkToFit="1"/>
    </xf>
    <xf numFmtId="41" fontId="28" fillId="0" borderId="5" xfId="17" applyFont="1" applyFill="1" applyBorder="1" applyAlignment="1">
      <alignment vertical="center"/>
    </xf>
    <xf numFmtId="41" fontId="28" fillId="0" borderId="0" xfId="17" applyFont="1" applyFill="1" applyBorder="1" applyAlignment="1">
      <alignment vertical="center"/>
    </xf>
    <xf numFmtId="3" fontId="39" fillId="0" borderId="29" xfId="23" applyNumberFormat="1" applyFont="1" applyFill="1" applyBorder="1" applyAlignment="1">
      <alignment vertical="center" shrinkToFit="1"/>
    </xf>
    <xf numFmtId="41" fontId="39" fillId="0" borderId="5" xfId="24" applyFont="1" applyFill="1" applyBorder="1" applyAlignment="1">
      <alignment vertical="center" shrinkToFit="1"/>
    </xf>
    <xf numFmtId="41" fontId="39" fillId="0" borderId="0" xfId="24" applyFont="1" applyFill="1" applyBorder="1" applyAlignment="1">
      <alignment vertical="center" shrinkToFit="1"/>
    </xf>
    <xf numFmtId="0" fontId="11" fillId="0" borderId="8" xfId="20" applyFont="1" applyFill="1" applyBorder="1" applyAlignment="1">
      <alignment horizontal="center" vertical="center" shrinkToFit="1"/>
    </xf>
    <xf numFmtId="0" fontId="11" fillId="0" borderId="10" xfId="20" applyFont="1" applyFill="1" applyBorder="1" applyAlignment="1">
      <alignment horizontal="center" vertical="center" shrinkToFit="1"/>
    </xf>
    <xf numFmtId="41" fontId="11" fillId="0" borderId="11" xfId="17" applyFont="1" applyFill="1" applyBorder="1" applyAlignment="1">
      <alignment vertical="center" shrinkToFit="1"/>
    </xf>
    <xf numFmtId="41" fontId="11" fillId="0" borderId="9" xfId="17" applyFont="1" applyFill="1" applyBorder="1" applyAlignment="1">
      <alignment vertical="center" shrinkToFit="1"/>
    </xf>
    <xf numFmtId="0" fontId="30" fillId="0" borderId="0" xfId="11" applyFont="1">
      <alignment vertical="center"/>
    </xf>
    <xf numFmtId="0" fontId="8" fillId="0" borderId="0" xfId="11" applyFont="1" applyAlignment="1">
      <alignment horizontal="right"/>
    </xf>
    <xf numFmtId="0" fontId="40" fillId="0" borderId="0" xfId="11" applyFont="1">
      <alignment vertical="center"/>
    </xf>
    <xf numFmtId="0" fontId="28" fillId="0" borderId="12" xfId="19" applyFont="1" applyFill="1" applyBorder="1" applyAlignment="1">
      <alignment vertical="center"/>
    </xf>
    <xf numFmtId="0" fontId="28" fillId="0" borderId="12" xfId="20" applyFont="1" applyFill="1" applyBorder="1" applyAlignment="1">
      <alignment horizontal="center" vertical="center"/>
    </xf>
    <xf numFmtId="41" fontId="28" fillId="0" borderId="12" xfId="17" applyFont="1" applyFill="1" applyBorder="1" applyAlignment="1">
      <alignment vertical="center"/>
    </xf>
    <xf numFmtId="41" fontId="0" fillId="0" borderId="0" xfId="25" applyFont="1">
      <alignment vertical="center"/>
    </xf>
    <xf numFmtId="41" fontId="30" fillId="0" borderId="0" xfId="11" applyNumberFormat="1" applyFont="1">
      <alignment vertical="center"/>
    </xf>
    <xf numFmtId="0" fontId="28" fillId="0" borderId="5" xfId="19" applyFont="1" applyFill="1" applyBorder="1" applyAlignment="1">
      <alignment vertical="center"/>
    </xf>
    <xf numFmtId="0" fontId="28" fillId="0" borderId="5" xfId="20" applyFont="1" applyFill="1" applyBorder="1" applyAlignment="1">
      <alignment horizontal="center" vertical="center"/>
    </xf>
    <xf numFmtId="14" fontId="28" fillId="0" borderId="5" xfId="20" quotePrefix="1" applyNumberFormat="1" applyFont="1" applyFill="1" applyBorder="1" applyAlignment="1">
      <alignment horizontal="center" vertical="center"/>
    </xf>
    <xf numFmtId="0" fontId="28" fillId="0" borderId="15" xfId="19" applyFont="1" applyFill="1" applyBorder="1" applyAlignment="1">
      <alignment vertical="center"/>
    </xf>
    <xf numFmtId="14" fontId="28" fillId="0" borderId="15" xfId="20" quotePrefix="1" applyNumberFormat="1" applyFont="1" applyFill="1" applyBorder="1" applyAlignment="1">
      <alignment horizontal="center" vertical="center"/>
    </xf>
    <xf numFmtId="41" fontId="28" fillId="0" borderId="15" xfId="17" applyFont="1" applyFill="1" applyBorder="1" applyAlignment="1">
      <alignment vertical="center"/>
    </xf>
    <xf numFmtId="0" fontId="28" fillId="0" borderId="5" xfId="20" quotePrefix="1" applyFont="1" applyFill="1" applyBorder="1" applyAlignment="1">
      <alignment horizontal="center" vertical="center"/>
    </xf>
    <xf numFmtId="14" fontId="28" fillId="0" borderId="5" xfId="20" applyNumberFormat="1" applyFont="1" applyFill="1" applyBorder="1" applyAlignment="1">
      <alignment horizontal="center" vertical="center"/>
    </xf>
    <xf numFmtId="3" fontId="28" fillId="0" borderId="5" xfId="19" applyNumberFormat="1" applyFont="1" applyFill="1" applyBorder="1" applyAlignment="1">
      <alignment vertical="center"/>
    </xf>
    <xf numFmtId="3" fontId="28" fillId="0" borderId="15" xfId="19" applyNumberFormat="1" applyFont="1" applyFill="1" applyBorder="1" applyAlignment="1">
      <alignment vertical="center"/>
    </xf>
    <xf numFmtId="0" fontId="28" fillId="0" borderId="15" xfId="20" applyFont="1" applyFill="1" applyBorder="1" applyAlignment="1">
      <alignment horizontal="center" vertical="center"/>
    </xf>
    <xf numFmtId="3" fontId="41" fillId="0" borderId="29" xfId="23" applyNumberFormat="1" applyFont="1" applyFill="1" applyBorder="1" applyAlignment="1">
      <alignment vertical="center" shrinkToFit="1"/>
    </xf>
    <xf numFmtId="0" fontId="11" fillId="0" borderId="8" xfId="20" applyFont="1" applyFill="1" applyBorder="1" applyAlignment="1">
      <alignment horizontal="center" vertical="center"/>
    </xf>
    <xf numFmtId="0" fontId="11" fillId="0" borderId="10" xfId="20" applyFont="1" applyFill="1" applyBorder="1" applyAlignment="1">
      <alignment horizontal="center" vertical="center"/>
    </xf>
    <xf numFmtId="41" fontId="35" fillId="0" borderId="11" xfId="17" applyFont="1" applyFill="1" applyBorder="1" applyAlignment="1">
      <alignment vertical="center"/>
    </xf>
    <xf numFmtId="0" fontId="17" fillId="0" borderId="0" xfId="11" applyFont="1">
      <alignment vertical="center"/>
    </xf>
    <xf numFmtId="41" fontId="17" fillId="0" borderId="0" xfId="11" applyNumberFormat="1" applyFont="1">
      <alignment vertical="center"/>
    </xf>
    <xf numFmtId="0" fontId="12" fillId="0" borderId="0" xfId="26" applyFont="1"/>
    <xf numFmtId="0" fontId="12" fillId="0" borderId="0" xfId="26" applyFont="1" applyAlignment="1">
      <alignment horizontal="center" vertical="center"/>
    </xf>
    <xf numFmtId="41" fontId="12" fillId="0" borderId="0" xfId="17" applyFont="1"/>
    <xf numFmtId="41" fontId="42" fillId="0" borderId="22" xfId="17" applyFont="1" applyBorder="1" applyAlignment="1">
      <alignment horizontal="center" vertical="center" shrinkToFit="1"/>
    </xf>
    <xf numFmtId="41" fontId="42" fillId="0" borderId="23" xfId="17" applyFont="1" applyBorder="1" applyAlignment="1">
      <alignment horizontal="center" vertical="center" shrinkToFit="1"/>
    </xf>
    <xf numFmtId="41" fontId="42" fillId="0" borderId="24" xfId="17" applyFont="1" applyBorder="1" applyAlignment="1">
      <alignment horizontal="center" vertical="center" shrinkToFit="1"/>
    </xf>
    <xf numFmtId="0" fontId="12" fillId="0" borderId="0" xfId="26" applyFont="1" applyAlignment="1">
      <alignment shrinkToFit="1"/>
    </xf>
    <xf numFmtId="41" fontId="42" fillId="0" borderId="0" xfId="17" applyFont="1" applyBorder="1" applyAlignment="1">
      <alignment horizontal="center" vertical="center" shrinkToFit="1"/>
    </xf>
    <xf numFmtId="41" fontId="26" fillId="0" borderId="0" xfId="17" applyFont="1" applyAlignment="1">
      <alignment horizontal="center" vertical="center" shrinkToFit="1"/>
    </xf>
    <xf numFmtId="41" fontId="12" fillId="0" borderId="0" xfId="17" applyFont="1" applyAlignment="1">
      <alignment horizontal="center" vertical="center" shrinkToFit="1"/>
    </xf>
    <xf numFmtId="0" fontId="43" fillId="0" borderId="21" xfId="26" applyFont="1" applyBorder="1" applyAlignment="1">
      <alignment horizontal="left" vertical="center"/>
    </xf>
    <xf numFmtId="0" fontId="43" fillId="0" borderId="0" xfId="26" applyFont="1" applyAlignment="1">
      <alignment vertical="center" shrinkToFit="1"/>
    </xf>
    <xf numFmtId="0" fontId="12" fillId="0" borderId="0" xfId="26" applyFont="1" applyAlignment="1">
      <alignment horizontal="right" vertical="center" shrinkToFit="1"/>
    </xf>
    <xf numFmtId="0" fontId="26" fillId="0" borderId="1" xfId="26" applyFont="1" applyBorder="1" applyAlignment="1">
      <alignment horizontal="center" vertical="center" shrinkToFit="1"/>
    </xf>
    <xf numFmtId="41" fontId="26" fillId="0" borderId="1" xfId="17" applyFont="1" applyBorder="1" applyAlignment="1">
      <alignment horizontal="center" vertical="center" shrinkToFit="1"/>
    </xf>
    <xf numFmtId="0" fontId="44" fillId="0" borderId="0" xfId="26" applyFont="1" applyAlignment="1">
      <alignment horizontal="center" shrinkToFit="1"/>
    </xf>
    <xf numFmtId="0" fontId="36" fillId="0" borderId="12" xfId="26" applyFont="1" applyBorder="1" applyAlignment="1">
      <alignment horizontal="center" vertical="center" shrinkToFit="1"/>
    </xf>
    <xf numFmtId="41" fontId="36" fillId="0" borderId="12" xfId="17" applyFont="1" applyBorder="1" applyAlignment="1">
      <alignment horizontal="center" vertical="center" shrinkToFit="1"/>
    </xf>
    <xf numFmtId="0" fontId="12" fillId="0" borderId="5" xfId="16" applyFont="1" applyBorder="1" applyAlignment="1">
      <alignment horizontal="center" vertical="center" shrinkToFit="1"/>
    </xf>
    <xf numFmtId="41" fontId="12" fillId="0" borderId="5" xfId="17" quotePrefix="1" applyFont="1" applyBorder="1" applyAlignment="1">
      <alignment horizontal="center" vertical="center" shrinkToFit="1"/>
    </xf>
    <xf numFmtId="41" fontId="43" fillId="0" borderId="5" xfId="17" applyFont="1" applyBorder="1" applyAlignment="1">
      <alignment horizontal="left" vertical="center" shrinkToFit="1"/>
    </xf>
    <xf numFmtId="41" fontId="43" fillId="0" borderId="5" xfId="17" applyFont="1" applyBorder="1" applyAlignment="1">
      <alignment horizontal="center" vertical="center" shrinkToFit="1"/>
    </xf>
    <xf numFmtId="0" fontId="12" fillId="0" borderId="6" xfId="16" applyFont="1" applyBorder="1" applyAlignment="1">
      <alignment horizontal="center" vertical="center" shrinkToFit="1"/>
    </xf>
    <xf numFmtId="0" fontId="12" fillId="0" borderId="0" xfId="16" applyFont="1" applyBorder="1" applyAlignment="1">
      <alignment horizontal="center" vertical="center" shrinkToFit="1"/>
    </xf>
    <xf numFmtId="0" fontId="12" fillId="0" borderId="7" xfId="16" applyFont="1" applyBorder="1" applyAlignment="1">
      <alignment horizontal="center" vertical="center" shrinkToFit="1"/>
    </xf>
    <xf numFmtId="41" fontId="12" fillId="0" borderId="5" xfId="17" applyFont="1" applyBorder="1" applyAlignment="1">
      <alignment vertical="center" shrinkToFit="1"/>
    </xf>
    <xf numFmtId="0" fontId="43" fillId="0" borderId="5" xfId="16" applyFont="1" applyBorder="1" applyAlignment="1">
      <alignment vertical="center" shrinkToFit="1"/>
    </xf>
    <xf numFmtId="0" fontId="12" fillId="0" borderId="5" xfId="26" applyFont="1" applyBorder="1" applyAlignment="1">
      <alignment horizontal="center" vertical="center" shrinkToFit="1"/>
    </xf>
    <xf numFmtId="0" fontId="43" fillId="0" borderId="5" xfId="26" applyFont="1" applyBorder="1" applyAlignment="1">
      <alignment vertical="center" shrinkToFit="1"/>
    </xf>
    <xf numFmtId="0" fontId="45" fillId="0" borderId="0" xfId="26" applyFont="1" applyAlignment="1">
      <alignment horizontal="center" vertical="center" shrinkToFit="1"/>
    </xf>
    <xf numFmtId="0" fontId="26" fillId="0" borderId="11" xfId="26" applyFont="1" applyBorder="1" applyAlignment="1">
      <alignment horizontal="center" vertical="center" shrinkToFit="1"/>
    </xf>
    <xf numFmtId="41" fontId="26" fillId="0" borderId="11" xfId="17" applyFont="1" applyBorder="1" applyAlignment="1">
      <alignment vertical="center" shrinkToFit="1"/>
    </xf>
    <xf numFmtId="0" fontId="36" fillId="0" borderId="11" xfId="26" applyFont="1" applyBorder="1" applyAlignment="1">
      <alignment vertical="center" shrinkToFit="1"/>
    </xf>
    <xf numFmtId="41" fontId="46" fillId="0" borderId="0" xfId="27" applyFont="1" applyBorder="1" applyAlignment="1">
      <alignment horizontal="center" vertical="center" shrinkToFit="1"/>
    </xf>
    <xf numFmtId="0" fontId="47" fillId="0" borderId="0" xfId="28" applyFont="1"/>
    <xf numFmtId="41" fontId="47" fillId="0" borderId="0" xfId="27" applyFont="1" applyAlignment="1">
      <alignment horizontal="center" vertical="center" shrinkToFit="1"/>
    </xf>
    <xf numFmtId="0" fontId="49" fillId="0" borderId="0" xfId="28" applyFont="1" applyAlignment="1">
      <alignment vertical="center"/>
    </xf>
    <xf numFmtId="0" fontId="47" fillId="0" borderId="0" xfId="28" applyFont="1" applyAlignment="1">
      <alignment horizontal="right" vertical="center"/>
    </xf>
    <xf numFmtId="0" fontId="50" fillId="0" borderId="30" xfId="28" applyFont="1" applyBorder="1" applyAlignment="1">
      <alignment horizontal="center" vertical="center"/>
    </xf>
    <xf numFmtId="41" fontId="50" fillId="0" borderId="31" xfId="27" applyFont="1" applyBorder="1" applyAlignment="1">
      <alignment horizontal="center" vertical="center"/>
    </xf>
    <xf numFmtId="41" fontId="50" fillId="0" borderId="32" xfId="27" applyFont="1" applyBorder="1" applyAlignment="1">
      <alignment horizontal="center" vertical="center"/>
    </xf>
    <xf numFmtId="41" fontId="50" fillId="0" borderId="33" xfId="27" applyFont="1" applyBorder="1" applyAlignment="1">
      <alignment horizontal="center" vertical="center"/>
    </xf>
    <xf numFmtId="41" fontId="50" fillId="0" borderId="34" xfId="27" applyFont="1" applyBorder="1" applyAlignment="1">
      <alignment horizontal="center" vertical="center"/>
    </xf>
    <xf numFmtId="0" fontId="50" fillId="0" borderId="0" xfId="28" applyFont="1" applyAlignment="1">
      <alignment horizontal="center"/>
    </xf>
    <xf numFmtId="0" fontId="49" fillId="0" borderId="29" xfId="28" applyFont="1" applyFill="1" applyBorder="1" applyAlignment="1">
      <alignment horizontal="center" vertical="center"/>
    </xf>
    <xf numFmtId="0" fontId="49" fillId="0" borderId="35" xfId="28" applyFont="1" applyFill="1" applyBorder="1" applyAlignment="1">
      <alignment horizontal="left" vertical="center"/>
    </xf>
    <xf numFmtId="41" fontId="49" fillId="0" borderId="35" xfId="27" applyFont="1" applyFill="1" applyBorder="1" applyAlignment="1">
      <alignment vertical="center"/>
    </xf>
    <xf numFmtId="0" fontId="49" fillId="0" borderId="36" xfId="28" applyFont="1" applyBorder="1" applyAlignment="1">
      <alignment vertical="center"/>
    </xf>
    <xf numFmtId="0" fontId="49" fillId="0" borderId="35" xfId="28" applyFont="1" applyFill="1" applyBorder="1" applyAlignment="1">
      <alignment vertical="center"/>
    </xf>
    <xf numFmtId="0" fontId="49" fillId="0" borderId="36" xfId="28" applyFont="1" applyFill="1" applyBorder="1" applyAlignment="1">
      <alignment vertical="center"/>
    </xf>
    <xf numFmtId="0" fontId="49" fillId="0" borderId="26" xfId="28" applyFont="1" applyFill="1" applyBorder="1" applyAlignment="1">
      <alignment vertical="center" shrinkToFit="1"/>
    </xf>
    <xf numFmtId="0" fontId="49" fillId="0" borderId="25" xfId="28" applyFont="1" applyFill="1" applyBorder="1" applyAlignment="1">
      <alignment vertical="center" shrinkToFit="1"/>
    </xf>
    <xf numFmtId="41" fontId="49" fillId="0" borderId="35" xfId="27" applyFont="1" applyFill="1" applyBorder="1" applyAlignment="1">
      <alignment vertical="center" shrinkToFit="1"/>
    </xf>
    <xf numFmtId="0" fontId="49" fillId="0" borderId="26" xfId="28" applyFont="1" applyFill="1" applyBorder="1" applyAlignment="1">
      <alignment horizontal="left" vertical="center"/>
    </xf>
    <xf numFmtId="0" fontId="49" fillId="0" borderId="25" xfId="28" applyFont="1" applyFill="1" applyBorder="1" applyAlignment="1">
      <alignment horizontal="left" vertical="center"/>
    </xf>
    <xf numFmtId="0" fontId="49" fillId="0" borderId="29" xfId="28" applyFont="1" applyBorder="1" applyAlignment="1">
      <alignment horizontal="center" vertical="center"/>
    </xf>
    <xf numFmtId="0" fontId="49" fillId="0" borderId="26" xfId="28" applyFont="1" applyBorder="1" applyAlignment="1">
      <alignment horizontal="left" vertical="center"/>
    </xf>
    <xf numFmtId="0" fontId="49" fillId="0" borderId="25" xfId="28" applyFont="1" applyBorder="1" applyAlignment="1">
      <alignment horizontal="left" vertical="center"/>
    </xf>
    <xf numFmtId="41" fontId="49" fillId="0" borderId="35" xfId="27" applyFont="1" applyBorder="1" applyAlignment="1">
      <alignment vertical="center"/>
    </xf>
    <xf numFmtId="0" fontId="49" fillId="0" borderId="37" xfId="28" applyFont="1" applyBorder="1" applyAlignment="1">
      <alignment horizontal="center" vertical="center"/>
    </xf>
    <xf numFmtId="0" fontId="49" fillId="0" borderId="38" xfId="28" applyFont="1" applyBorder="1" applyAlignment="1">
      <alignment horizontal="left" vertical="center"/>
    </xf>
    <xf numFmtId="0" fontId="49" fillId="0" borderId="39" xfId="28" applyFont="1" applyBorder="1" applyAlignment="1">
      <alignment horizontal="left" vertical="center"/>
    </xf>
    <xf numFmtId="41" fontId="49" fillId="0" borderId="40" xfId="27" applyFont="1" applyBorder="1" applyAlignment="1">
      <alignment vertical="center"/>
    </xf>
    <xf numFmtId="0" fontId="49" fillId="0" borderId="41" xfId="28" applyFont="1" applyBorder="1" applyAlignment="1">
      <alignment vertical="center"/>
    </xf>
    <xf numFmtId="0" fontId="49" fillId="0" borderId="42" xfId="28" applyFont="1" applyBorder="1" applyAlignment="1">
      <alignment horizontal="center" vertical="center"/>
    </xf>
    <xf numFmtId="0" fontId="49" fillId="0" borderId="43" xfId="28" applyFont="1" applyBorder="1" applyAlignment="1">
      <alignment horizontal="left" vertical="center"/>
    </xf>
    <xf numFmtId="0" fontId="49" fillId="0" borderId="44" xfId="28" applyFont="1" applyBorder="1" applyAlignment="1">
      <alignment horizontal="left" vertical="center"/>
    </xf>
    <xf numFmtId="41" fontId="49" fillId="0" borderId="45" xfId="27" applyFont="1" applyBorder="1" applyAlignment="1">
      <alignment vertical="center"/>
    </xf>
    <xf numFmtId="0" fontId="49" fillId="0" borderId="46" xfId="28" applyFont="1" applyBorder="1" applyAlignment="1">
      <alignment vertical="center"/>
    </xf>
    <xf numFmtId="0" fontId="51" fillId="0" borderId="25" xfId="28" applyFont="1" applyBorder="1" applyAlignment="1">
      <alignment horizontal="left" vertical="center"/>
    </xf>
    <xf numFmtId="0" fontId="2" fillId="0" borderId="25" xfId="28" applyBorder="1" applyAlignment="1">
      <alignment horizontal="left" vertical="center"/>
    </xf>
    <xf numFmtId="0" fontId="52" fillId="0" borderId="47" xfId="28" applyFont="1" applyBorder="1" applyAlignment="1">
      <alignment horizontal="center" vertical="center"/>
    </xf>
    <xf numFmtId="0" fontId="52" fillId="0" borderId="48" xfId="28" applyFont="1" applyBorder="1" applyAlignment="1">
      <alignment horizontal="center" vertical="center"/>
    </xf>
    <xf numFmtId="41" fontId="52" fillId="0" borderId="48" xfId="27" applyFont="1" applyBorder="1" applyAlignment="1">
      <alignment vertical="center" shrinkToFit="1"/>
    </xf>
    <xf numFmtId="0" fontId="49" fillId="0" borderId="0" xfId="28" applyFont="1"/>
    <xf numFmtId="0" fontId="49" fillId="0" borderId="0" xfId="28" applyFont="1" applyAlignment="1">
      <alignment horizontal="center" vertical="center"/>
    </xf>
    <xf numFmtId="41" fontId="49" fillId="0" borderId="0" xfId="27" applyFont="1"/>
    <xf numFmtId="0" fontId="47" fillId="0" borderId="0" xfId="28" applyFont="1" applyAlignment="1">
      <alignment horizontal="center" vertical="center"/>
    </xf>
    <xf numFmtId="41" fontId="47" fillId="0" borderId="0" xfId="27" applyFont="1"/>
    <xf numFmtId="0" fontId="49" fillId="0" borderId="0" xfId="28" applyFont="1" applyAlignment="1">
      <alignment horizontal="center" vertical="center" shrinkToFit="1"/>
    </xf>
    <xf numFmtId="41" fontId="47" fillId="0" borderId="0" xfId="27" applyFont="1" applyBorder="1" applyAlignment="1">
      <alignment horizontal="center" vertical="center" shrinkToFit="1"/>
    </xf>
    <xf numFmtId="41" fontId="47" fillId="0" borderId="0" xfId="27" applyFont="1" applyBorder="1" applyAlignment="1">
      <alignment horizontal="center" vertical="center" shrinkToFit="1"/>
    </xf>
    <xf numFmtId="180" fontId="47" fillId="0" borderId="0" xfId="27" applyNumberFormat="1" applyFont="1" applyBorder="1" applyAlignment="1">
      <alignment horizontal="right" vertical="center" shrinkToFit="1"/>
    </xf>
    <xf numFmtId="0" fontId="49" fillId="0" borderId="21" xfId="28" applyFont="1" applyBorder="1" applyAlignment="1">
      <alignment horizontal="left" vertical="center" shrinkToFit="1"/>
    </xf>
    <xf numFmtId="41" fontId="55" fillId="0" borderId="31" xfId="27" applyFont="1" applyBorder="1" applyAlignment="1">
      <alignment horizontal="center" vertical="center" shrinkToFit="1"/>
    </xf>
    <xf numFmtId="41" fontId="55" fillId="0" borderId="34" xfId="27" applyFont="1" applyBorder="1" applyAlignment="1">
      <alignment horizontal="center" vertical="center" shrinkToFit="1"/>
    </xf>
    <xf numFmtId="41" fontId="49" fillId="0" borderId="35" xfId="27" applyFont="1" applyBorder="1" applyAlignment="1">
      <alignment horizontal="center" vertical="center" shrinkToFit="1"/>
    </xf>
    <xf numFmtId="180" fontId="49" fillId="0" borderId="35" xfId="27" applyNumberFormat="1" applyFont="1" applyBorder="1" applyAlignment="1">
      <alignment horizontal="right" vertical="center" shrinkToFit="1"/>
    </xf>
    <xf numFmtId="41" fontId="49" fillId="0" borderId="46" xfId="27" applyFont="1" applyBorder="1" applyAlignment="1">
      <alignment horizontal="center" vertical="center" shrinkToFit="1"/>
    </xf>
    <xf numFmtId="41" fontId="49" fillId="0" borderId="29" xfId="27" applyFont="1" applyBorder="1" applyAlignment="1">
      <alignment horizontal="center" vertical="center" shrinkToFit="1"/>
    </xf>
    <xf numFmtId="0" fontId="49" fillId="0" borderId="0" xfId="28" applyFont="1" applyAlignment="1">
      <alignment vertical="center" shrinkToFit="1"/>
    </xf>
    <xf numFmtId="41" fontId="49" fillId="0" borderId="35" xfId="27" applyFont="1" applyFill="1" applyBorder="1" applyAlignment="1">
      <alignment horizontal="center" vertical="center" shrinkToFit="1"/>
    </xf>
    <xf numFmtId="180" fontId="49" fillId="0" borderId="35" xfId="27" applyNumberFormat="1" applyFont="1" applyFill="1" applyBorder="1" applyAlignment="1">
      <alignment horizontal="right" vertical="center" shrinkToFit="1"/>
    </xf>
    <xf numFmtId="41" fontId="49" fillId="0" borderId="36" xfId="27" applyFont="1" applyFill="1" applyBorder="1" applyAlignment="1">
      <alignment horizontal="center" vertical="center" shrinkToFit="1"/>
    </xf>
    <xf numFmtId="41" fontId="49" fillId="3" borderId="35" xfId="27" applyFont="1" applyFill="1" applyBorder="1" applyAlignment="1">
      <alignment horizontal="center" vertical="center" shrinkToFit="1"/>
    </xf>
    <xf numFmtId="180" fontId="49" fillId="3" borderId="35" xfId="27" applyNumberFormat="1" applyFont="1" applyFill="1" applyBorder="1" applyAlignment="1">
      <alignment horizontal="right" vertical="center" shrinkToFit="1"/>
    </xf>
    <xf numFmtId="41" fontId="49" fillId="0" borderId="36" xfId="27" applyFont="1" applyBorder="1" applyAlignment="1">
      <alignment horizontal="center" vertical="center" shrinkToFit="1"/>
    </xf>
    <xf numFmtId="41" fontId="49" fillId="0" borderId="29" xfId="27" applyFont="1" applyFill="1" applyBorder="1" applyAlignment="1">
      <alignment horizontal="center" vertical="center" shrinkToFit="1"/>
    </xf>
    <xf numFmtId="41" fontId="49" fillId="3" borderId="29" xfId="27" applyFont="1" applyFill="1" applyBorder="1" applyAlignment="1">
      <alignment horizontal="center" vertical="center" shrinkToFit="1"/>
    </xf>
    <xf numFmtId="41" fontId="49" fillId="0" borderId="36" xfId="27" applyFont="1" applyFill="1" applyBorder="1" applyAlignment="1">
      <alignment vertical="center" shrinkToFit="1"/>
    </xf>
    <xf numFmtId="41" fontId="49" fillId="4" borderId="49" xfId="27" applyFont="1" applyFill="1" applyBorder="1" applyAlignment="1">
      <alignment horizontal="center" vertical="center" shrinkToFit="1"/>
    </xf>
    <xf numFmtId="41" fontId="49" fillId="4" borderId="50" xfId="27" applyFont="1" applyFill="1" applyBorder="1" applyAlignment="1">
      <alignment horizontal="center" vertical="center" shrinkToFit="1"/>
    </xf>
    <xf numFmtId="180" fontId="49" fillId="4" borderId="50" xfId="27" applyNumberFormat="1" applyFont="1" applyFill="1" applyBorder="1" applyAlignment="1">
      <alignment horizontal="right" vertical="center" shrinkToFit="1"/>
    </xf>
    <xf numFmtId="0" fontId="49" fillId="0" borderId="7" xfId="28" applyFont="1" applyBorder="1" applyAlignment="1">
      <alignment vertical="center" shrinkToFit="1"/>
    </xf>
    <xf numFmtId="0" fontId="49" fillId="0" borderId="36" xfId="28" applyFont="1" applyBorder="1" applyAlignment="1">
      <alignment horizontal="center" vertical="center" shrinkToFit="1"/>
    </xf>
    <xf numFmtId="41" fontId="49" fillId="3" borderId="35" xfId="27" quotePrefix="1" applyFont="1" applyFill="1" applyBorder="1" applyAlignment="1">
      <alignment horizontal="center" vertical="center" shrinkToFit="1"/>
    </xf>
    <xf numFmtId="41" fontId="49" fillId="4" borderId="49" xfId="27" applyFont="1" applyFill="1" applyBorder="1" applyAlignment="1">
      <alignment horizontal="center" vertical="center" shrinkToFit="1"/>
    </xf>
    <xf numFmtId="41" fontId="49" fillId="4" borderId="50" xfId="27" applyFont="1" applyFill="1" applyBorder="1" applyAlignment="1">
      <alignment horizontal="center" vertical="center" shrinkToFit="1"/>
    </xf>
    <xf numFmtId="41" fontId="49" fillId="0" borderId="51" xfId="27" applyFont="1" applyBorder="1" applyAlignment="1">
      <alignment horizontal="center" vertical="center" shrinkToFit="1"/>
    </xf>
    <xf numFmtId="41" fontId="49" fillId="0" borderId="52" xfId="27" applyFont="1" applyBorder="1" applyAlignment="1">
      <alignment horizontal="center" vertical="center" shrinkToFit="1"/>
    </xf>
    <xf numFmtId="180" fontId="49" fillId="0" borderId="52" xfId="27" applyNumberFormat="1" applyFont="1" applyBorder="1" applyAlignment="1">
      <alignment horizontal="right" vertical="center" shrinkToFit="1"/>
    </xf>
    <xf numFmtId="41" fontId="49" fillId="0" borderId="35" xfId="27" quotePrefix="1" applyFont="1" applyBorder="1" applyAlignment="1">
      <alignment horizontal="center" vertical="center" shrinkToFit="1"/>
    </xf>
    <xf numFmtId="41" fontId="49" fillId="0" borderId="26" xfId="27" applyFont="1" applyFill="1" applyBorder="1" applyAlignment="1">
      <alignment horizontal="center" vertical="center" shrinkToFit="1"/>
    </xf>
    <xf numFmtId="41" fontId="49" fillId="0" borderId="50" xfId="27" applyFont="1" applyBorder="1" applyAlignment="1">
      <alignment horizontal="center" vertical="center" shrinkToFit="1"/>
    </xf>
    <xf numFmtId="180" fontId="49" fillId="0" borderId="50" xfId="27" applyNumberFormat="1" applyFont="1" applyBorder="1" applyAlignment="1">
      <alignment horizontal="right" vertical="center" shrinkToFit="1"/>
    </xf>
    <xf numFmtId="180" fontId="49" fillId="4" borderId="55" xfId="27" applyNumberFormat="1" applyFont="1" applyFill="1" applyBorder="1" applyAlignment="1">
      <alignment horizontal="right" vertical="center" shrinkToFit="1"/>
    </xf>
    <xf numFmtId="41" fontId="49" fillId="0" borderId="26" xfId="27" applyFont="1" applyBorder="1" applyAlignment="1">
      <alignment horizontal="center" vertical="center" shrinkToFit="1"/>
    </xf>
    <xf numFmtId="41" fontId="49" fillId="0" borderId="35" xfId="27" quotePrefix="1" applyFont="1" applyFill="1" applyBorder="1" applyAlignment="1">
      <alignment horizontal="center" vertical="center" shrinkToFit="1"/>
    </xf>
    <xf numFmtId="41" fontId="49" fillId="0" borderId="35" xfId="27" applyFont="1" applyBorder="1" applyAlignment="1">
      <alignment horizontal="right" vertical="center" shrinkToFit="1"/>
    </xf>
    <xf numFmtId="41" fontId="49" fillId="0" borderId="37" xfId="27" applyFont="1" applyBorder="1" applyAlignment="1">
      <alignment horizontal="center" vertical="center" shrinkToFit="1"/>
    </xf>
    <xf numFmtId="41" fontId="49" fillId="0" borderId="40" xfId="27" applyFont="1" applyBorder="1" applyAlignment="1">
      <alignment horizontal="center" vertical="center" shrinkToFit="1"/>
    </xf>
    <xf numFmtId="180" fontId="49" fillId="0" borderId="40" xfId="27" applyNumberFormat="1" applyFont="1" applyBorder="1" applyAlignment="1">
      <alignment horizontal="right" vertical="center" shrinkToFit="1"/>
    </xf>
    <xf numFmtId="41" fontId="49" fillId="0" borderId="41" xfId="27" applyFont="1" applyBorder="1" applyAlignment="1">
      <alignment horizontal="center" vertical="center" shrinkToFit="1"/>
    </xf>
    <xf numFmtId="180" fontId="49" fillId="4" borderId="48" xfId="27" applyNumberFormat="1" applyFont="1" applyFill="1" applyBorder="1" applyAlignment="1">
      <alignment horizontal="right" vertical="center" shrinkToFit="1"/>
    </xf>
    <xf numFmtId="41" fontId="49" fillId="0" borderId="31" xfId="27" applyFont="1" applyBorder="1" applyAlignment="1">
      <alignment horizontal="center" vertical="center" shrinkToFit="1"/>
    </xf>
    <xf numFmtId="41" fontId="49" fillId="0" borderId="34" xfId="27" applyFont="1" applyBorder="1" applyAlignment="1">
      <alignment horizontal="center" vertical="center" shrinkToFit="1"/>
    </xf>
    <xf numFmtId="41" fontId="49" fillId="3" borderId="35" xfId="27" applyFont="1" applyFill="1" applyBorder="1" applyAlignment="1">
      <alignment horizontal="right" vertical="center"/>
    </xf>
    <xf numFmtId="180" fontId="49" fillId="3" borderId="35" xfId="27" applyNumberFormat="1" applyFont="1" applyFill="1" applyBorder="1" applyAlignment="1">
      <alignment horizontal="right" vertical="center"/>
    </xf>
    <xf numFmtId="41" fontId="49" fillId="5" borderId="49" xfId="27" applyFont="1" applyFill="1" applyBorder="1" applyAlignment="1">
      <alignment horizontal="center" vertical="center" shrinkToFit="1"/>
    </xf>
    <xf numFmtId="41" fontId="49" fillId="5" borderId="50" xfId="27" applyFont="1" applyFill="1" applyBorder="1" applyAlignment="1">
      <alignment horizontal="center" vertical="center" shrinkToFit="1"/>
    </xf>
    <xf numFmtId="180" fontId="49" fillId="0" borderId="35" xfId="27" applyNumberFormat="1" applyFont="1" applyBorder="1" applyAlignment="1">
      <alignment horizontal="right" vertical="center"/>
    </xf>
    <xf numFmtId="41" fontId="49" fillId="0" borderId="35" xfId="27" applyFont="1" applyBorder="1" applyAlignment="1">
      <alignment horizontal="center" vertical="center"/>
    </xf>
    <xf numFmtId="0" fontId="49" fillId="0" borderId="36" xfId="28" applyFont="1" applyBorder="1" applyAlignment="1">
      <alignment horizontal="center" vertical="center"/>
    </xf>
    <xf numFmtId="41" fontId="49" fillId="0" borderId="37" xfId="27" applyFont="1" applyFill="1" applyBorder="1" applyAlignment="1">
      <alignment horizontal="center" vertical="center" shrinkToFit="1"/>
    </xf>
    <xf numFmtId="41" fontId="49" fillId="0" borderId="40" xfId="27" applyFont="1" applyFill="1" applyBorder="1" applyAlignment="1">
      <alignment horizontal="center" vertical="center" shrinkToFit="1"/>
    </xf>
    <xf numFmtId="180" fontId="49" fillId="0" borderId="40" xfId="27" applyNumberFormat="1" applyFont="1" applyFill="1" applyBorder="1" applyAlignment="1">
      <alignment horizontal="right" vertical="center" shrinkToFit="1"/>
    </xf>
    <xf numFmtId="0" fontId="49" fillId="0" borderId="46" xfId="28" applyFont="1" applyBorder="1" applyAlignment="1">
      <alignment horizontal="center" vertical="center" shrinkToFit="1"/>
    </xf>
    <xf numFmtId="41" fontId="49" fillId="5" borderId="56" xfId="27" applyFont="1" applyFill="1" applyBorder="1" applyAlignment="1">
      <alignment horizontal="center" vertical="center" shrinkToFit="1"/>
    </xf>
    <xf numFmtId="41" fontId="49" fillId="5" borderId="57" xfId="27" applyFont="1" applyFill="1" applyBorder="1" applyAlignment="1">
      <alignment horizontal="center" vertical="center" shrinkToFit="1"/>
    </xf>
    <xf numFmtId="180" fontId="49" fillId="0" borderId="40" xfId="27" applyNumberFormat="1" applyFont="1" applyBorder="1" applyAlignment="1">
      <alignment horizontal="right" vertical="center"/>
    </xf>
    <xf numFmtId="41" fontId="57" fillId="6" borderId="59" xfId="27" applyFont="1" applyFill="1" applyBorder="1" applyAlignment="1">
      <alignment horizontal="center" vertical="center" shrinkToFit="1"/>
    </xf>
    <xf numFmtId="41" fontId="57" fillId="6" borderId="60" xfId="27" applyFont="1" applyFill="1" applyBorder="1" applyAlignment="1">
      <alignment horizontal="center" vertical="center" shrinkToFit="1"/>
    </xf>
    <xf numFmtId="0" fontId="49" fillId="0" borderId="35" xfId="28" applyFont="1" applyFill="1" applyBorder="1" applyAlignment="1">
      <alignment horizontal="left" vertical="center" shrinkToFit="1"/>
    </xf>
    <xf numFmtId="41" fontId="49" fillId="0" borderId="35" xfId="27" applyFont="1" applyFill="1" applyBorder="1" applyAlignment="1">
      <alignment horizontal="center" vertical="center"/>
    </xf>
    <xf numFmtId="0" fontId="47" fillId="0" borderId="36" xfId="28" applyFont="1" applyBorder="1" applyAlignment="1">
      <alignment horizontal="center" vertical="center"/>
    </xf>
    <xf numFmtId="0" fontId="49" fillId="0" borderId="26" xfId="28" applyFont="1" applyFill="1" applyBorder="1" applyAlignment="1">
      <alignment horizontal="left" vertical="center" shrinkToFit="1"/>
    </xf>
    <xf numFmtId="0" fontId="49" fillId="0" borderId="25" xfId="28" applyFont="1" applyFill="1" applyBorder="1" applyAlignment="1">
      <alignment horizontal="left" vertical="center" shrinkToFit="1"/>
    </xf>
    <xf numFmtId="0" fontId="49" fillId="0" borderId="6" xfId="28" applyFont="1" applyFill="1" applyBorder="1" applyAlignment="1">
      <alignment horizontal="center" vertical="center"/>
    </xf>
    <xf numFmtId="0" fontId="49" fillId="0" borderId="58" xfId="28" applyFont="1" applyFill="1" applyBorder="1" applyAlignment="1">
      <alignment horizontal="center" vertical="center"/>
    </xf>
    <xf numFmtId="0" fontId="49" fillId="0" borderId="61" xfId="28" applyFont="1" applyFill="1" applyBorder="1" applyAlignment="1">
      <alignment horizontal="left" vertical="center"/>
    </xf>
    <xf numFmtId="0" fontId="2" fillId="0" borderId="54" xfId="28" applyBorder="1" applyAlignment="1">
      <alignment horizontal="left" vertical="center"/>
    </xf>
    <xf numFmtId="0" fontId="52" fillId="0" borderId="62" xfId="28" applyFont="1" applyBorder="1" applyAlignment="1">
      <alignment horizontal="center" vertical="center"/>
    </xf>
    <xf numFmtId="0" fontId="52" fillId="0" borderId="63" xfId="28" applyFont="1" applyBorder="1" applyAlignment="1">
      <alignment horizontal="center" vertical="center"/>
    </xf>
    <xf numFmtId="41" fontId="52" fillId="0" borderId="48" xfId="27" applyFont="1" applyBorder="1" applyAlignment="1">
      <alignment vertical="center"/>
    </xf>
    <xf numFmtId="0" fontId="47" fillId="0" borderId="0" xfId="28" applyFont="1" applyAlignment="1">
      <alignment shrinkToFit="1"/>
    </xf>
    <xf numFmtId="41" fontId="47" fillId="0" borderId="0" xfId="27" applyFont="1" applyAlignment="1">
      <alignment horizontal="center" vertical="center" shrinkToFit="1"/>
    </xf>
    <xf numFmtId="0" fontId="50" fillId="0" borderId="64" xfId="28" applyFont="1" applyBorder="1" applyAlignment="1">
      <alignment horizontal="center" vertical="center" shrinkToFit="1"/>
    </xf>
    <xf numFmtId="0" fontId="50" fillId="0" borderId="65" xfId="28" applyFont="1" applyBorder="1" applyAlignment="1">
      <alignment horizontal="center" vertical="center" shrinkToFit="1"/>
    </xf>
    <xf numFmtId="41" fontId="50" fillId="0" borderId="65" xfId="27" applyFont="1" applyBorder="1" applyAlignment="1">
      <alignment horizontal="center" vertical="center" shrinkToFit="1"/>
    </xf>
    <xf numFmtId="41" fontId="50" fillId="0" borderId="66" xfId="27" applyFont="1" applyBorder="1" applyAlignment="1">
      <alignment horizontal="center" vertical="center" shrinkToFit="1"/>
    </xf>
    <xf numFmtId="0" fontId="50" fillId="0" borderId="47" xfId="28" applyFont="1" applyBorder="1" applyAlignment="1">
      <alignment horizontal="center" vertical="center" shrinkToFit="1"/>
    </xf>
    <xf numFmtId="0" fontId="50" fillId="0" borderId="48" xfId="28" applyFont="1" applyBorder="1" applyAlignment="1">
      <alignment horizontal="center" vertical="center" shrinkToFit="1"/>
    </xf>
    <xf numFmtId="41" fontId="50" fillId="0" borderId="48" xfId="27" applyFont="1" applyBorder="1" applyAlignment="1">
      <alignment horizontal="center" vertical="center" shrinkToFit="1"/>
    </xf>
    <xf numFmtId="41" fontId="50" fillId="0" borderId="67" xfId="27" applyFont="1" applyBorder="1" applyAlignment="1">
      <alignment horizontal="center" vertical="center" shrinkToFit="1"/>
    </xf>
    <xf numFmtId="190" fontId="49" fillId="0" borderId="42" xfId="28" applyNumberFormat="1" applyFont="1" applyBorder="1" applyAlignment="1">
      <alignment horizontal="center" vertical="center"/>
    </xf>
    <xf numFmtId="190" fontId="49" fillId="0" borderId="45" xfId="28" applyNumberFormat="1" applyFont="1" applyBorder="1" applyAlignment="1">
      <alignment vertical="center"/>
    </xf>
    <xf numFmtId="0" fontId="57" fillId="0" borderId="0" xfId="28" applyFont="1" applyAlignment="1">
      <alignment horizontal="center" vertical="center" shrinkToFit="1"/>
    </xf>
    <xf numFmtId="190" fontId="49" fillId="0" borderId="29" xfId="28" applyNumberFormat="1" applyFont="1" applyBorder="1" applyAlignment="1">
      <alignment horizontal="center" vertical="center"/>
    </xf>
    <xf numFmtId="190" fontId="49" fillId="0" borderId="35" xfId="28" applyNumberFormat="1" applyFont="1" applyBorder="1" applyAlignment="1">
      <alignment vertical="center"/>
    </xf>
    <xf numFmtId="41" fontId="49" fillId="0" borderId="0" xfId="27" applyFont="1" applyAlignment="1">
      <alignment horizontal="center" vertical="center" shrinkToFit="1"/>
    </xf>
    <xf numFmtId="190" fontId="49" fillId="0" borderId="37" xfId="28" applyNumberFormat="1" applyFont="1" applyBorder="1" applyAlignment="1">
      <alignment horizontal="center" vertical="center"/>
    </xf>
    <xf numFmtId="190" fontId="49" fillId="0" borderId="40" xfId="28" applyNumberFormat="1" applyFont="1" applyBorder="1" applyAlignment="1">
      <alignment vertical="center"/>
    </xf>
    <xf numFmtId="0" fontId="57" fillId="0" borderId="36" xfId="28" applyFont="1" applyBorder="1" applyAlignment="1">
      <alignment horizontal="center" vertical="center" shrinkToFit="1"/>
    </xf>
    <xf numFmtId="0" fontId="49" fillId="0" borderId="17" xfId="28" applyFont="1" applyBorder="1" applyAlignment="1">
      <alignment vertical="center" shrinkToFit="1"/>
    </xf>
    <xf numFmtId="0" fontId="49" fillId="0" borderId="7" xfId="28" applyFont="1" applyBorder="1" applyAlignment="1">
      <alignment vertical="center"/>
    </xf>
    <xf numFmtId="0" fontId="49" fillId="0" borderId="41" xfId="28" applyFont="1" applyBorder="1" applyAlignment="1">
      <alignment horizontal="center" vertical="center"/>
    </xf>
    <xf numFmtId="0" fontId="49" fillId="0" borderId="46" xfId="28" applyFont="1" applyBorder="1" applyAlignment="1">
      <alignment horizontal="center" vertical="center"/>
    </xf>
    <xf numFmtId="0" fontId="49" fillId="0" borderId="35" xfId="28" applyFont="1" applyBorder="1" applyAlignment="1">
      <alignment vertical="center"/>
    </xf>
    <xf numFmtId="0" fontId="57" fillId="0" borderId="47" xfId="28" applyFont="1" applyBorder="1" applyAlignment="1">
      <alignment horizontal="center" vertical="center"/>
    </xf>
    <xf numFmtId="0" fontId="57" fillId="0" borderId="48" xfId="28" applyFont="1" applyBorder="1" applyAlignment="1">
      <alignment horizontal="center" vertical="center"/>
    </xf>
    <xf numFmtId="41" fontId="57" fillId="0" borderId="48" xfId="27" applyFont="1" applyBorder="1" applyAlignment="1">
      <alignment horizontal="center" vertical="center"/>
    </xf>
    <xf numFmtId="190" fontId="57" fillId="0" borderId="40" xfId="28" applyNumberFormat="1" applyFont="1" applyBorder="1" applyAlignment="1">
      <alignment horizontal="center" vertical="center"/>
    </xf>
    <xf numFmtId="177" fontId="35" fillId="0" borderId="12" xfId="10" quotePrefix="1" applyNumberFormat="1" applyFont="1" applyBorder="1" applyAlignment="1">
      <alignment horizontal="center" vertical="center" shrinkToFit="1"/>
    </xf>
    <xf numFmtId="41" fontId="35" fillId="0" borderId="12" xfId="1" quotePrefix="1" applyFont="1" applyBorder="1" applyAlignment="1">
      <alignment horizontal="center" vertical="center" shrinkToFit="1"/>
    </xf>
    <xf numFmtId="0" fontId="28" fillId="0" borderId="6" xfId="22" applyNumberFormat="1" applyFont="1" applyFill="1" applyBorder="1" applyAlignment="1">
      <alignment vertical="center"/>
    </xf>
    <xf numFmtId="0" fontId="49" fillId="0" borderId="26" xfId="0" applyFont="1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49" fillId="0" borderId="0" xfId="0" applyFont="1" applyAlignment="1">
      <alignment horizontal="center" vertical="center" shrinkToFit="1"/>
    </xf>
    <xf numFmtId="0" fontId="47" fillId="0" borderId="0" xfId="0" applyFont="1" applyAlignment="1">
      <alignment vertical="center" shrinkToFit="1"/>
    </xf>
    <xf numFmtId="0" fontId="49" fillId="0" borderId="0" xfId="0" applyFont="1" applyBorder="1" applyAlignment="1">
      <alignment horizontal="center" vertical="center" shrinkToFit="1"/>
    </xf>
    <xf numFmtId="180" fontId="49" fillId="0" borderId="0" xfId="0" applyNumberFormat="1" applyFont="1" applyBorder="1" applyAlignment="1">
      <alignment horizontal="right" vertical="center" shrinkToFit="1"/>
    </xf>
    <xf numFmtId="0" fontId="49" fillId="0" borderId="21" xfId="0" applyFont="1" applyBorder="1" applyAlignment="1">
      <alignment horizontal="left" vertical="center" shrinkToFit="1"/>
    </xf>
    <xf numFmtId="0" fontId="49" fillId="0" borderId="21" xfId="0" applyFont="1" applyBorder="1" applyAlignment="1">
      <alignment horizontal="center" vertical="center" shrinkToFit="1"/>
    </xf>
    <xf numFmtId="0" fontId="47" fillId="0" borderId="21" xfId="0" applyFont="1" applyBorder="1" applyAlignment="1">
      <alignment vertical="center" shrinkToFit="1"/>
    </xf>
    <xf numFmtId="180" fontId="49" fillId="0" borderId="21" xfId="0" applyNumberFormat="1" applyFont="1" applyBorder="1" applyAlignment="1">
      <alignment horizontal="right" vertical="center" shrinkToFit="1"/>
    </xf>
    <xf numFmtId="0" fontId="47" fillId="0" borderId="0" xfId="0" applyFont="1" applyAlignment="1">
      <alignment horizontal="right" vertical="center"/>
    </xf>
    <xf numFmtId="0" fontId="55" fillId="0" borderId="30" xfId="0" applyFont="1" applyBorder="1" applyAlignment="1">
      <alignment horizontal="center" vertical="center" shrinkToFit="1"/>
    </xf>
    <xf numFmtId="0" fontId="55" fillId="0" borderId="33" xfId="0" applyFont="1" applyBorder="1" applyAlignment="1">
      <alignment horizontal="center" vertical="center" shrinkToFit="1"/>
    </xf>
    <xf numFmtId="180" fontId="55" fillId="0" borderId="33" xfId="0" applyNumberFormat="1" applyFont="1" applyBorder="1" applyAlignment="1">
      <alignment horizontal="right" vertical="center" shrinkToFit="1"/>
    </xf>
    <xf numFmtId="0" fontId="55" fillId="0" borderId="0" xfId="0" applyFont="1" applyAlignment="1">
      <alignment horizontal="center" vertical="center" shrinkToFit="1"/>
    </xf>
    <xf numFmtId="0" fontId="49" fillId="0" borderId="29" xfId="0" applyFont="1" applyBorder="1" applyAlignment="1">
      <alignment horizontal="center" vertical="center" shrinkToFit="1"/>
    </xf>
    <xf numFmtId="0" fontId="49" fillId="0" borderId="0" xfId="0" applyFont="1" applyAlignment="1">
      <alignment vertical="center" shrinkToFit="1"/>
    </xf>
    <xf numFmtId="0" fontId="49" fillId="0" borderId="29" xfId="0" applyFont="1" applyFill="1" applyBorder="1" applyAlignment="1">
      <alignment horizontal="center" vertical="center" shrinkToFit="1"/>
    </xf>
    <xf numFmtId="0" fontId="49" fillId="3" borderId="29" xfId="0" applyFont="1" applyFill="1" applyBorder="1" applyAlignment="1">
      <alignment horizontal="center" vertical="center" shrinkToFit="1"/>
    </xf>
    <xf numFmtId="0" fontId="49" fillId="0" borderId="36" xfId="0" applyFont="1" applyFill="1" applyBorder="1" applyAlignment="1">
      <alignment vertical="center" shrinkToFit="1"/>
    </xf>
    <xf numFmtId="0" fontId="49" fillId="0" borderId="7" xfId="0" applyFont="1" applyBorder="1" applyAlignment="1">
      <alignment vertical="center" shrinkToFit="1"/>
    </xf>
    <xf numFmtId="0" fontId="49" fillId="0" borderId="36" xfId="0" applyFont="1" applyBorder="1" applyAlignment="1">
      <alignment horizontal="center" vertical="center" shrinkToFit="1"/>
    </xf>
    <xf numFmtId="0" fontId="56" fillId="0" borderId="0" xfId="0" applyFont="1" applyAlignment="1">
      <alignment horizontal="center" vertical="center" shrinkToFit="1"/>
    </xf>
    <xf numFmtId="0" fontId="49" fillId="0" borderId="36" xfId="0" applyFont="1" applyBorder="1" applyAlignment="1">
      <alignment vertical="center" shrinkToFit="1"/>
    </xf>
    <xf numFmtId="41" fontId="49" fillId="4" borderId="56" xfId="27" applyFont="1" applyFill="1" applyBorder="1" applyAlignment="1">
      <alignment horizontal="center" vertical="center" shrinkToFit="1"/>
    </xf>
    <xf numFmtId="41" fontId="49" fillId="4" borderId="57" xfId="27" applyFont="1" applyFill="1" applyBorder="1" applyAlignment="1">
      <alignment horizontal="center" vertical="center" shrinkToFit="1"/>
    </xf>
    <xf numFmtId="0" fontId="49" fillId="5" borderId="49" xfId="0" applyFont="1" applyFill="1" applyBorder="1" applyAlignment="1">
      <alignment horizontal="center" vertical="center" shrinkToFit="1"/>
    </xf>
    <xf numFmtId="0" fontId="49" fillId="5" borderId="50" xfId="0" applyFont="1" applyFill="1" applyBorder="1" applyAlignment="1">
      <alignment horizontal="center" vertical="center" shrinkToFit="1"/>
    </xf>
    <xf numFmtId="0" fontId="49" fillId="0" borderId="49" xfId="0" applyFont="1" applyBorder="1" applyAlignment="1">
      <alignment horizontal="center" vertical="center" shrinkToFit="1"/>
    </xf>
    <xf numFmtId="0" fontId="49" fillId="5" borderId="53" xfId="0" applyFont="1" applyFill="1" applyBorder="1" applyAlignment="1">
      <alignment horizontal="center" vertical="center" shrinkToFit="1"/>
    </xf>
    <xf numFmtId="0" fontId="49" fillId="5" borderId="54" xfId="0" applyFont="1" applyFill="1" applyBorder="1" applyAlignment="1">
      <alignment horizontal="center" vertical="center" shrinkToFit="1"/>
    </xf>
    <xf numFmtId="0" fontId="49" fillId="0" borderId="51" xfId="0" applyFont="1" applyBorder="1" applyAlignment="1">
      <alignment horizontal="center" vertical="center" shrinkToFit="1"/>
    </xf>
    <xf numFmtId="0" fontId="49" fillId="0" borderId="17" xfId="0" applyFont="1" applyBorder="1" applyAlignment="1">
      <alignment vertical="center" shrinkToFit="1"/>
    </xf>
    <xf numFmtId="0" fontId="49" fillId="0" borderId="21" xfId="0" applyFont="1" applyBorder="1" applyAlignment="1">
      <alignment vertical="center" shrinkToFit="1"/>
    </xf>
    <xf numFmtId="0" fontId="49" fillId="0" borderId="21" xfId="0" applyFont="1" applyBorder="1" applyAlignment="1">
      <alignment horizontal="right" vertical="center"/>
    </xf>
    <xf numFmtId="0" fontId="49" fillId="0" borderId="30" xfId="0" applyFont="1" applyBorder="1" applyAlignment="1">
      <alignment horizontal="center" vertical="center" shrinkToFit="1"/>
    </xf>
    <xf numFmtId="0" fontId="49" fillId="0" borderId="33" xfId="0" applyFont="1" applyBorder="1" applyAlignment="1">
      <alignment horizontal="center" vertical="center" shrinkToFit="1"/>
    </xf>
    <xf numFmtId="180" fontId="49" fillId="0" borderId="33" xfId="0" applyNumberFormat="1" applyFont="1" applyBorder="1" applyAlignment="1">
      <alignment horizontal="right" vertical="center" shrinkToFit="1"/>
    </xf>
    <xf numFmtId="0" fontId="49" fillId="0" borderId="26" xfId="0" applyFont="1" applyBorder="1" applyAlignment="1">
      <alignment horizontal="center" vertical="center" shrinkToFit="1"/>
    </xf>
    <xf numFmtId="0" fontId="49" fillId="0" borderId="36" xfId="0" applyFont="1" applyFill="1" applyBorder="1" applyAlignment="1">
      <alignment horizontal="center" vertical="center" shrinkToFit="1"/>
    </xf>
    <xf numFmtId="0" fontId="49" fillId="3" borderId="35" xfId="0" applyFont="1" applyFill="1" applyBorder="1" applyAlignment="1">
      <alignment horizontal="center" vertical="center" shrinkToFit="1"/>
    </xf>
    <xf numFmtId="0" fontId="49" fillId="0" borderId="37" xfId="0" applyFont="1" applyFill="1" applyBorder="1" applyAlignment="1">
      <alignment horizontal="center" vertical="center" shrinkToFit="1"/>
    </xf>
    <xf numFmtId="41" fontId="49" fillId="0" borderId="40" xfId="27" quotePrefix="1" applyFont="1" applyFill="1" applyBorder="1" applyAlignment="1">
      <alignment horizontal="center" vertical="center" shrinkToFit="1"/>
    </xf>
    <xf numFmtId="0" fontId="49" fillId="0" borderId="41" xfId="0" applyFont="1" applyBorder="1" applyAlignment="1">
      <alignment vertical="center" shrinkToFit="1"/>
    </xf>
    <xf numFmtId="0" fontId="49" fillId="0" borderId="37" xfId="0" applyFont="1" applyBorder="1" applyAlignment="1">
      <alignment horizontal="center" vertical="center" shrinkToFit="1"/>
    </xf>
    <xf numFmtId="0" fontId="49" fillId="0" borderId="41" xfId="0" applyFont="1" applyBorder="1" applyAlignment="1">
      <alignment horizontal="center" vertical="center" shrinkToFit="1"/>
    </xf>
    <xf numFmtId="41" fontId="49" fillId="0" borderId="29" xfId="0" applyNumberFormat="1" applyFont="1" applyBorder="1" applyAlignment="1">
      <alignment horizontal="center" vertical="center" shrinkToFit="1"/>
    </xf>
    <xf numFmtId="180" fontId="49" fillId="0" borderId="35" xfId="0" applyNumberFormat="1" applyFont="1" applyBorder="1" applyAlignment="1">
      <alignment horizontal="right" vertical="center"/>
    </xf>
    <xf numFmtId="0" fontId="49" fillId="0" borderId="36" xfId="0" applyFont="1" applyBorder="1" applyAlignment="1">
      <alignment horizontal="center" vertical="center"/>
    </xf>
    <xf numFmtId="41" fontId="49" fillId="0" borderId="35" xfId="0" applyNumberFormat="1" applyFont="1" applyBorder="1" applyAlignment="1">
      <alignment vertical="center"/>
    </xf>
    <xf numFmtId="41" fontId="49" fillId="0" borderId="7" xfId="27" applyFont="1" applyBorder="1" applyAlignment="1">
      <alignment horizontal="center" vertical="center" shrinkToFit="1"/>
    </xf>
    <xf numFmtId="41" fontId="49" fillId="0" borderId="17" xfId="27" applyFont="1" applyBorder="1" applyAlignment="1">
      <alignment horizontal="center" vertical="center" shrinkToFit="1"/>
    </xf>
    <xf numFmtId="0" fontId="49" fillId="0" borderId="35" xfId="0" applyFont="1" applyBorder="1" applyAlignment="1">
      <alignment horizontal="center" vertical="center"/>
    </xf>
    <xf numFmtId="0" fontId="49" fillId="3" borderId="35" xfId="0" applyFont="1" applyFill="1" applyBorder="1" applyAlignment="1">
      <alignment horizontal="center" vertical="center"/>
    </xf>
    <xf numFmtId="41" fontId="49" fillId="5" borderId="47" xfId="27" applyFont="1" applyFill="1" applyBorder="1" applyAlignment="1">
      <alignment horizontal="center" vertical="center" shrinkToFit="1"/>
    </xf>
    <xf numFmtId="41" fontId="49" fillId="5" borderId="48" xfId="27" applyFont="1" applyFill="1" applyBorder="1" applyAlignment="1">
      <alignment horizontal="center" vertical="center" shrinkToFit="1"/>
    </xf>
    <xf numFmtId="0" fontId="49" fillId="0" borderId="41" xfId="0" applyFont="1" applyBorder="1" applyAlignment="1">
      <alignment horizontal="center" vertical="center"/>
    </xf>
    <xf numFmtId="0" fontId="49" fillId="0" borderId="40" xfId="0" applyFont="1" applyBorder="1" applyAlignment="1">
      <alignment horizontal="center" vertical="center"/>
    </xf>
    <xf numFmtId="0" fontId="49" fillId="0" borderId="6" xfId="0" applyFont="1" applyBorder="1" applyAlignment="1">
      <alignment horizontal="center" vertical="center" shrinkToFit="1"/>
    </xf>
    <xf numFmtId="0" fontId="49" fillId="0" borderId="35" xfId="0" applyFont="1" applyBorder="1" applyAlignment="1">
      <alignment horizontal="center" vertical="center" shrinkToFit="1"/>
    </xf>
    <xf numFmtId="180" fontId="49" fillId="0" borderId="35" xfId="0" applyNumberFormat="1" applyFont="1" applyBorder="1" applyAlignment="1">
      <alignment horizontal="right" vertical="center" shrinkToFit="1"/>
    </xf>
    <xf numFmtId="0" fontId="49" fillId="0" borderId="52" xfId="0" applyFont="1" applyBorder="1" applyAlignment="1">
      <alignment horizontal="center" vertical="center" shrinkToFit="1"/>
    </xf>
    <xf numFmtId="180" fontId="49" fillId="0" borderId="52" xfId="0" applyNumberFormat="1" applyFont="1" applyBorder="1" applyAlignment="1">
      <alignment horizontal="right" vertical="center" shrinkToFit="1"/>
    </xf>
    <xf numFmtId="0" fontId="49" fillId="0" borderId="58" xfId="0" applyFont="1" applyBorder="1" applyAlignment="1">
      <alignment horizontal="center" vertical="center" shrinkToFit="1"/>
    </xf>
    <xf numFmtId="0" fontId="49" fillId="0" borderId="55" xfId="0" applyFont="1" applyBorder="1" applyAlignment="1">
      <alignment horizontal="center" vertical="center"/>
    </xf>
    <xf numFmtId="180" fontId="49" fillId="0" borderId="55" xfId="0" applyNumberFormat="1" applyFont="1" applyBorder="1" applyAlignment="1">
      <alignment horizontal="right" vertical="center"/>
    </xf>
    <xf numFmtId="0" fontId="49" fillId="0" borderId="6" xfId="0" applyFont="1" applyBorder="1" applyAlignment="1">
      <alignment horizontal="center" vertical="center"/>
    </xf>
    <xf numFmtId="0" fontId="49" fillId="0" borderId="16" xfId="0" applyFont="1" applyBorder="1" applyAlignment="1">
      <alignment horizontal="center" vertical="center" shrinkToFit="1"/>
    </xf>
    <xf numFmtId="0" fontId="49" fillId="0" borderId="40" xfId="0" applyFont="1" applyBorder="1" applyAlignment="1">
      <alignment horizontal="center" vertical="center" shrinkToFit="1"/>
    </xf>
    <xf numFmtId="180" fontId="49" fillId="0" borderId="40" xfId="0" applyNumberFormat="1" applyFont="1" applyBorder="1" applyAlignment="1">
      <alignment horizontal="right" vertical="center" shrinkToFit="1"/>
    </xf>
    <xf numFmtId="0" fontId="49" fillId="0" borderId="0" xfId="0" applyFont="1" applyAlignment="1">
      <alignment horizontal="center" vertical="center"/>
    </xf>
    <xf numFmtId="0" fontId="47" fillId="0" borderId="0" xfId="0" applyFont="1" applyAlignment="1">
      <alignment vertical="center"/>
    </xf>
    <xf numFmtId="180" fontId="49" fillId="0" borderId="33" xfId="0" applyNumberFormat="1" applyFont="1" applyBorder="1" applyAlignment="1">
      <alignment horizontal="center" vertical="center" shrinkToFit="1"/>
    </xf>
    <xf numFmtId="0" fontId="49" fillId="0" borderId="29" xfId="0" applyFont="1" applyBorder="1" applyAlignment="1">
      <alignment vertical="center" shrinkToFit="1"/>
    </xf>
    <xf numFmtId="0" fontId="49" fillId="0" borderId="0" xfId="0" applyFont="1" applyBorder="1" applyAlignment="1">
      <alignment vertical="center" shrinkToFit="1"/>
    </xf>
    <xf numFmtId="0" fontId="49" fillId="0" borderId="0" xfId="0" applyFont="1" applyBorder="1" applyAlignment="1">
      <alignment horizontal="right" vertical="center"/>
    </xf>
    <xf numFmtId="0" fontId="49" fillId="0" borderId="29" xfId="23" applyFont="1" applyFill="1" applyBorder="1" applyAlignment="1">
      <alignment horizontal="center" vertical="center" shrinkToFit="1"/>
    </xf>
    <xf numFmtId="0" fontId="49" fillId="0" borderId="7" xfId="0" applyFont="1" applyBorder="1" applyAlignment="1">
      <alignment horizontal="center" vertical="center" shrinkToFit="1"/>
    </xf>
    <xf numFmtId="0" fontId="49" fillId="0" borderId="35" xfId="27" applyNumberFormat="1" applyFont="1" applyFill="1" applyBorder="1" applyAlignment="1">
      <alignment horizontal="center" vertical="center" shrinkToFit="1"/>
    </xf>
    <xf numFmtId="41" fontId="49" fillId="0" borderId="58" xfId="27" applyFont="1" applyFill="1" applyBorder="1" applyAlignment="1">
      <alignment horizontal="center" vertical="center" shrinkToFit="1"/>
    </xf>
    <xf numFmtId="0" fontId="49" fillId="0" borderId="55" xfId="27" applyNumberFormat="1" applyFont="1" applyFill="1" applyBorder="1" applyAlignment="1">
      <alignment horizontal="center" vertical="center" shrinkToFit="1"/>
    </xf>
    <xf numFmtId="180" fontId="49" fillId="0" borderId="55" xfId="27" applyNumberFormat="1" applyFont="1" applyFill="1" applyBorder="1" applyAlignment="1">
      <alignment horizontal="right" vertical="center" shrinkToFit="1"/>
    </xf>
    <xf numFmtId="41" fontId="49" fillId="4" borderId="68" xfId="27" applyFont="1" applyFill="1" applyBorder="1" applyAlignment="1">
      <alignment horizontal="center" vertical="center" shrinkToFit="1"/>
    </xf>
    <xf numFmtId="41" fontId="49" fillId="4" borderId="69" xfId="27" applyFont="1" applyFill="1" applyBorder="1" applyAlignment="1">
      <alignment horizontal="center" vertical="center" shrinkToFit="1"/>
    </xf>
    <xf numFmtId="180" fontId="49" fillId="5" borderId="35" xfId="27" applyNumberFormat="1" applyFont="1" applyFill="1" applyBorder="1" applyAlignment="1">
      <alignment horizontal="right" vertical="center" shrinkToFit="1"/>
    </xf>
    <xf numFmtId="0" fontId="49" fillId="0" borderId="37" xfId="23" applyFont="1" applyFill="1" applyBorder="1" applyAlignment="1">
      <alignment horizontal="center" vertical="center" shrinkToFit="1"/>
    </xf>
    <xf numFmtId="180" fontId="49" fillId="6" borderId="60" xfId="0" applyNumberFormat="1" applyFont="1" applyFill="1" applyBorder="1" applyAlignment="1">
      <alignment horizontal="right" vertical="center" shrinkToFit="1"/>
    </xf>
    <xf numFmtId="0" fontId="49" fillId="0" borderId="17" xfId="0" applyFont="1" applyBorder="1" applyAlignment="1">
      <alignment horizontal="center" vertical="center" shrinkToFit="1"/>
    </xf>
    <xf numFmtId="180" fontId="49" fillId="0" borderId="0" xfId="0" applyNumberFormat="1" applyFont="1" applyAlignment="1">
      <alignment horizontal="right" vertical="center"/>
    </xf>
    <xf numFmtId="0" fontId="47" fillId="0" borderId="0" xfId="0" applyFont="1" applyBorder="1" applyAlignment="1">
      <alignment vertical="center"/>
    </xf>
    <xf numFmtId="0" fontId="49" fillId="0" borderId="0" xfId="0" applyFont="1" applyBorder="1" applyAlignment="1">
      <alignment horizontal="center" vertical="center"/>
    </xf>
    <xf numFmtId="180" fontId="49" fillId="0" borderId="0" xfId="0" applyNumberFormat="1" applyFont="1" applyBorder="1" applyAlignment="1">
      <alignment horizontal="right" vertical="center"/>
    </xf>
    <xf numFmtId="189" fontId="47" fillId="0" borderId="0" xfId="0" applyNumberFormat="1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180" fontId="47" fillId="0" borderId="0" xfId="0" applyNumberFormat="1" applyFont="1" applyAlignment="1">
      <alignment horizontal="right" vertical="center"/>
    </xf>
  </cellXfs>
  <cellStyles count="29">
    <cellStyle name="_x000a_386grabber=M" xfId="3"/>
    <cellStyle name="쉼표 [0]" xfId="1" builtinId="6"/>
    <cellStyle name="쉼표 [0] 10" xfId="27"/>
    <cellStyle name="쉼표 [0] 13" xfId="14"/>
    <cellStyle name="쉼표 [0] 14 10" xfId="25"/>
    <cellStyle name="쉼표 [0] 14 2 2" xfId="10"/>
    <cellStyle name="쉼표 [0] 14 2 2 10" xfId="15"/>
    <cellStyle name="쉼표 [0] 29" xfId="17"/>
    <cellStyle name="쉼표 [0] 29 32" xfId="4"/>
    <cellStyle name="쉼표 [0] 3" xfId="8"/>
    <cellStyle name="쉼표 [0] 30" xfId="24"/>
    <cellStyle name="쉼표 2 3" xfId="9"/>
    <cellStyle name="통화 [0] 3" xfId="6"/>
    <cellStyle name="표준" xfId="0" builtinId="0"/>
    <cellStyle name="표준 10" xfId="28"/>
    <cellStyle name="표준 10 2" xfId="11"/>
    <cellStyle name="표준 10 3" xfId="13"/>
    <cellStyle name="표준 18" xfId="18"/>
    <cellStyle name="표준 6" xfId="16"/>
    <cellStyle name="표준_2002결산보고서" xfId="5"/>
    <cellStyle name="표준_2006년 문화예술위원회 결산보고서" xfId="2"/>
    <cellStyle name="표준_2007년 비품및미술작품목록" xfId="12"/>
    <cellStyle name="표준_SHEET" xfId="22"/>
    <cellStyle name="표준_감가3" xfId="7"/>
    <cellStyle name="표준_감가상각 예상내역(07)" xfId="19"/>
    <cellStyle name="표준_감가상각 예상내역(07)_감가상각(최종)" xfId="20"/>
    <cellStyle name="표준_감가상각 예상내역(07)_감가상각명세서(10)_감가상각명세서(10)" xfId="23"/>
    <cellStyle name="표준_감가상각(최종)" xfId="21"/>
    <cellStyle name="표준_뉴서울 기본재산목록" xf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7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6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0%20&#45208;&#55148;&#51116;\00&#45208;&#55148;&#51116;\2017&#45380;%20&#44208;&#49328;\00&#51064;&#49604;&#47932;%20&#44288;&#47144;\1.%202017&#54924;&#44228;&#50672;&#46020;%20&#54620;&#44397;&#47928;&#54868;&#50696;&#49696;&#50948;&#50896;&#54924;%20&#44208;&#49328;&#48372;&#44256;&#49436;(&#50504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ABAS\client\KBS\2002\LS_KBS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048;&#49324;\&#45684;&#49436;&#50872;CC\2001\&#44592;&#47568;&#51312;&#49436;0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Excel\LIK\OTH\Inv\00&#48152;&#44592;\&#51116;&#44256;&#51312;&#49324;9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53468;&#50976;&#45768;&#51089;&#50629;\2001&#44208;&#49328;&#48372;&#44256;&#49436;&#45236;&#44732;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53468;&#50976;&#45768;&#51089;&#50629;\2000&#44208;&#49328;&#48372;&#44256;&#49436;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0%20&#45208;&#55148;&#51116;\00&#45208;&#55148;&#51116;\&#50696;&#49696;&#50948;&#50629;&#47924;&#46308;\00&#51221;&#48512;3.0%20&#49324;&#51204;&#51221;&#48372;&#44277;&#44060;%20&#44288;&#47144;\170420_3.0&#49324;&#51204;&#51221;&#48372;&#44277;&#44060;%20&#44288;&#47144;%20&#51088;&#47308;(&#49464;&#47924;,%20&#50976;&#54805;&#51088;&#49328;)\1_2016&#45380;%20&#47928;&#54868;&#50696;&#49696;&#51652;&#55141;&#44592;&#44552;%20&#51088;&#49328;&#45236;&#5066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차례"/>
      <sheetName val="간지(1)"/>
      <sheetName val="결산개요"/>
      <sheetName val="대차대조표(나열식)"/>
      <sheetName val="대차대조표(총괄)"/>
      <sheetName val="재정상태표(총괄)"/>
      <sheetName val="손익계산서(나열식)"/>
      <sheetName val="손익계산서(총괄)"/>
      <sheetName val="재정운영표(총괄)"/>
      <sheetName val="순자산변동표(총괄)"/>
      <sheetName val="간지(2)"/>
      <sheetName val="대차대조표(기금)"/>
      <sheetName val="재정상태표(기금)"/>
      <sheetName val="총잉여금조정표"/>
      <sheetName val="손익계산서(기금)"/>
      <sheetName val="재정운영표(기금)"/>
      <sheetName val="순자산변동표(기금)"/>
      <sheetName val="간지(3)"/>
      <sheetName val="대차대조표(위원회)"/>
      <sheetName val="재정상태표(위원회)"/>
      <sheetName val="손익계산서(위원회)"/>
      <sheetName val="재정운영표(위원회)"/>
      <sheetName val="순자산변동표(위원회)"/>
      <sheetName val="간지(4)"/>
      <sheetName val="현금및현금성자산~장기매도가능증권"/>
      <sheetName val="미수금내역총괄"/>
      <sheetName val="미수이자및평가손익"/>
      <sheetName val="관계회사주식~토지내역명세서"/>
      <sheetName val="감가_건물~건물감가상각비"/>
      <sheetName val="감가_부대설비"/>
      <sheetName val="감가_기계"/>
      <sheetName val="감가_차량~공업소유권"/>
      <sheetName val="감가_소프트"/>
      <sheetName val="비품,입목"/>
      <sheetName val="도서"/>
      <sheetName val="자산계정대체명세서 "/>
      <sheetName val="대손~임대보증금"/>
      <sheetName val="기부출연금외"/>
      <sheetName val="사업수익~사업외비용"/>
      <sheetName val="세입예산 실적"/>
      <sheetName val="세출예산(예산목별)"/>
      <sheetName val="세출예산(세부사업별)"/>
      <sheetName val="간지(고유회계)"/>
      <sheetName val="(고유)재무상태표(나열식)"/>
      <sheetName val="(고유)재무상태표(보고식)"/>
      <sheetName val="(고유)손익계산서(나열식)"/>
      <sheetName val="(고유)손익계산서(보고식)"/>
      <sheetName val="(고유)자본변동표(총괄)"/>
      <sheetName val="(고유)현금흐름표(총괄)"/>
      <sheetName val="간지(수탁회계)"/>
      <sheetName val="재무상태표(국고)"/>
      <sheetName val="손익계산서(국고)"/>
      <sheetName val="간지(수탁회계 명세서)"/>
      <sheetName val="현금성자산,장기매도"/>
      <sheetName val="미수금,선급금 등(수탁)"/>
      <sheetName val="감가_시설,차량(수탁)"/>
      <sheetName val="감가_비품(수탁)"/>
      <sheetName val="도서(수탁)"/>
      <sheetName val="감가_소프트(수탁)"/>
      <sheetName val="미지급(수탁)"/>
      <sheetName val="이연부채(수탁)"/>
      <sheetName val="이익잉여금(수탁)"/>
      <sheetName val="수탁사업수익~기타비용(수탁)"/>
      <sheetName val="세입(수탁)"/>
      <sheetName val="세출(수탁_세부사업별)"/>
      <sheetName val="세출(수탁_이월사업)"/>
      <sheetName val="간지(자체회계)"/>
      <sheetName val="재무상태표(자체)"/>
      <sheetName val="손익계산서(자체)"/>
      <sheetName val="간지(자체회계 명세서)"/>
      <sheetName val="예금현황(자체)"/>
      <sheetName val="미수금,선급금,예수금 등(자체)"/>
      <sheetName val="감가_비품(자체)"/>
      <sheetName val="감가_소프트(자체)"/>
      <sheetName val="기본재산~기타자본(자체)"/>
      <sheetName val="용역제공~기타비용(자체)"/>
      <sheetName val="세입(자체)"/>
      <sheetName val="세출(자체_예산목별)"/>
      <sheetName val="감사의견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31">
          <cell r="F31">
            <v>152191108420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"/>
      <sheetName val="총괄표"/>
      <sheetName val="요청자료"/>
      <sheetName val="3700"/>
      <sheetName val="37-15"/>
      <sheetName val="37-21"/>
      <sheetName val="37-30"/>
      <sheetName val="37-31"/>
      <sheetName val="37-32"/>
      <sheetName val="회계처리"/>
      <sheetName val="erp"/>
      <sheetName val="4050"/>
      <sheetName val="4100"/>
      <sheetName val="4700"/>
      <sheetName val="4700-30"/>
      <sheetName val="4900"/>
      <sheetName val="62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3200"/>
      <sheetName val="3800"/>
      <sheetName val="감가상각"/>
      <sheetName val="감가상각(배부)"/>
      <sheetName val="폐기자산"/>
      <sheetName val="600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고조사1"/>
      <sheetName val="재고조사자"/>
      <sheetName val="타처보관"/>
      <sheetName val="하기휴가변경"/>
      <sheetName val="Sheet1"/>
      <sheetName val="T_No"/>
      <sheetName val="RPMF"/>
      <sheetName val="FGMD"/>
      <sheetName val="FGMD (2)"/>
      <sheetName val="FGMD (3)"/>
      <sheetName val="INFG1198"/>
      <sheetName val="INFG1198 (2)"/>
      <sheetName val="INMD1198"/>
      <sheetName val="INMD1198 (2)"/>
      <sheetName val="key"/>
      <sheetName val="RMPM"/>
      <sheetName val="RMPM (2)"/>
      <sheetName val="RMPM (3)"/>
      <sheetName val="RMPM (4)"/>
      <sheetName val="INRM1198"/>
      <sheetName val="INRM1198 (2)"/>
      <sheetName val="INPM1198"/>
      <sheetName val="INPM1198 (2)"/>
      <sheetName val="Sheet3 (2)"/>
      <sheetName val="Sheet2"/>
      <sheetName val="Sheet3"/>
      <sheetName val="Links"/>
      <sheetName val="Lead"/>
      <sheetName val="재고조사99"/>
      <sheetName val="건설중인자산(기타)"/>
      <sheetName val="June"/>
      <sheetName val="9811 YTD"/>
      <sheetName val="Optionen"/>
      <sheetName val="대차대조표"/>
      <sheetName val="2001Or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>
        <row r="10">
          <cell r="AX10" t="str">
            <v>/re~~</v>
          </cell>
        </row>
        <row r="30">
          <cell r="B30">
            <v>101503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(위원회_)"/>
      <sheetName val="건물(위원회)"/>
      <sheetName val="부대설비(위원회)"/>
      <sheetName val="기계(위원회)"/>
      <sheetName val="차량 등(위원회)"/>
      <sheetName val="비품,입목(위원회)"/>
      <sheetName val="도서(위원회)"/>
      <sheetName val="토지(골프장)"/>
      <sheetName val="건물(골프장)"/>
      <sheetName val="기계장치(골프장)"/>
      <sheetName val="구축물(골프장)"/>
      <sheetName val="코스(골프장)"/>
      <sheetName val="차량운반구(골프장)"/>
      <sheetName val="비품(골프장)"/>
      <sheetName val="공구와기구(골프장)"/>
      <sheetName val="입목(골프장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showZeros="0" tabSelected="1" view="pageBreakPreview" zoomScale="90" zoomScaleSheetLayoutView="90" workbookViewId="0">
      <selection activeCell="B9" sqref="B9:C9"/>
    </sheetView>
  </sheetViews>
  <sheetFormatPr defaultRowHeight="20.100000000000001" customHeight="1" x14ac:dyDescent="0.15"/>
  <cols>
    <col min="1" max="1" width="12.5546875" style="2" customWidth="1"/>
    <col min="2" max="2" width="29.5546875" style="2" customWidth="1"/>
    <col min="3" max="3" width="8.88671875" style="2" customWidth="1"/>
    <col min="4" max="4" width="8.44140625" style="2" customWidth="1"/>
    <col min="5" max="5" width="16.77734375" style="1" bestFit="1" customWidth="1"/>
    <col min="6" max="6" width="11.6640625" style="2" customWidth="1"/>
    <col min="7" max="7" width="15.21875" style="1" bestFit="1" customWidth="1"/>
    <col min="8" max="8" width="15.44140625" style="2" customWidth="1"/>
    <col min="9" max="9" width="13.6640625" style="2" customWidth="1"/>
    <col min="10" max="10" width="14.21875" style="2" bestFit="1" customWidth="1"/>
    <col min="11" max="11" width="12.44140625" style="2" customWidth="1"/>
    <col min="12" max="12" width="9.88671875" style="2" bestFit="1" customWidth="1"/>
    <col min="13" max="13" width="15.44140625" style="2" bestFit="1" customWidth="1"/>
    <col min="14" max="14" width="15.33203125" style="2" bestFit="1" customWidth="1"/>
    <col min="15" max="15" width="19.77734375" style="2" bestFit="1" customWidth="1"/>
    <col min="16" max="16" width="13.77734375" style="2" bestFit="1" customWidth="1"/>
    <col min="17" max="16384" width="8.88671875" style="2"/>
  </cols>
  <sheetData>
    <row r="1" spans="1:14" s="11" customFormat="1" ht="30.75" customHeight="1" x14ac:dyDescent="0.15">
      <c r="A1" s="25" t="s">
        <v>9</v>
      </c>
      <c r="B1" s="25"/>
      <c r="C1" s="25"/>
      <c r="D1" s="25"/>
      <c r="E1" s="25"/>
      <c r="F1" s="25"/>
      <c r="G1" s="10"/>
      <c r="H1" s="2"/>
      <c r="I1" s="2"/>
      <c r="J1" s="2"/>
      <c r="K1" s="2"/>
      <c r="L1" s="2"/>
      <c r="M1" s="2"/>
      <c r="N1" s="2"/>
    </row>
    <row r="2" spans="1:14" s="13" customFormat="1" ht="21" customHeight="1" x14ac:dyDescent="0.15">
      <c r="A2" s="23" t="s">
        <v>6</v>
      </c>
      <c r="B2" s="23"/>
      <c r="C2" s="23"/>
      <c r="D2" s="23"/>
      <c r="E2" s="23"/>
      <c r="F2" s="23"/>
      <c r="G2" s="12"/>
      <c r="H2" s="2"/>
      <c r="I2" s="2"/>
      <c r="J2" s="2"/>
      <c r="K2" s="2"/>
      <c r="L2" s="2"/>
      <c r="M2" s="2"/>
      <c r="N2" s="2"/>
    </row>
    <row r="3" spans="1:14" s="13" customFormat="1" ht="20.100000000000001" customHeight="1" x14ac:dyDescent="0.25">
      <c r="A3" s="2" t="s">
        <v>0</v>
      </c>
      <c r="B3" s="2"/>
      <c r="C3" s="2"/>
      <c r="D3" s="2"/>
      <c r="E3" s="1"/>
      <c r="F3" s="3" t="s">
        <v>1</v>
      </c>
      <c r="G3" s="12"/>
      <c r="H3" s="2"/>
      <c r="I3" s="2"/>
      <c r="J3" s="2"/>
      <c r="K3" s="2"/>
      <c r="L3" s="2"/>
      <c r="M3" s="2"/>
      <c r="N3" s="2"/>
    </row>
    <row r="4" spans="1:14" s="13" customFormat="1" ht="20.100000000000001" customHeight="1" x14ac:dyDescent="0.15">
      <c r="A4" s="26" t="s">
        <v>10</v>
      </c>
      <c r="B4" s="27" t="s">
        <v>11</v>
      </c>
      <c r="C4" s="28"/>
      <c r="D4" s="29" t="s">
        <v>12</v>
      </c>
      <c r="E4" s="30" t="s">
        <v>13</v>
      </c>
      <c r="F4" s="31" t="s">
        <v>8</v>
      </c>
      <c r="G4" s="12"/>
    </row>
    <row r="5" spans="1:14" s="13" customFormat="1" ht="20.100000000000001" customHeight="1" x14ac:dyDescent="0.15">
      <c r="A5" s="32"/>
      <c r="B5" s="33"/>
      <c r="C5" s="34"/>
      <c r="D5" s="4" t="s">
        <v>14</v>
      </c>
      <c r="E5" s="35"/>
      <c r="F5" s="36"/>
      <c r="G5" s="12"/>
    </row>
    <row r="6" spans="1:14" ht="37.5" customHeight="1" x14ac:dyDescent="0.15">
      <c r="A6" s="5" t="s">
        <v>15</v>
      </c>
      <c r="B6" s="37" t="s">
        <v>16</v>
      </c>
      <c r="C6" s="24"/>
      <c r="D6" s="38">
        <v>4545.6000000000004</v>
      </c>
      <c r="E6" s="7">
        <v>37814400000</v>
      </c>
      <c r="F6" s="39">
        <v>28781</v>
      </c>
      <c r="G6" s="12"/>
      <c r="H6" s="13"/>
      <c r="I6" s="13"/>
      <c r="J6" s="13"/>
      <c r="K6" s="13"/>
      <c r="L6" s="13"/>
      <c r="M6" s="13"/>
    </row>
    <row r="7" spans="1:14" ht="37.5" customHeight="1" x14ac:dyDescent="0.15">
      <c r="A7" s="5" t="s">
        <v>15</v>
      </c>
      <c r="B7" s="37" t="s">
        <v>17</v>
      </c>
      <c r="C7" s="24"/>
      <c r="D7" s="38">
        <v>5168.2</v>
      </c>
      <c r="E7" s="7">
        <v>84238400000</v>
      </c>
      <c r="F7" s="39">
        <v>28488</v>
      </c>
      <c r="G7" s="12"/>
      <c r="H7" s="13"/>
      <c r="I7" s="13"/>
      <c r="J7" s="13"/>
      <c r="K7" s="13"/>
      <c r="L7" s="13"/>
      <c r="M7" s="13"/>
    </row>
    <row r="8" spans="1:14" ht="37.5" customHeight="1" x14ac:dyDescent="0.15">
      <c r="A8" s="5" t="s">
        <v>18</v>
      </c>
      <c r="B8" s="37" t="s">
        <v>19</v>
      </c>
      <c r="C8" s="24"/>
      <c r="D8" s="38">
        <v>72</v>
      </c>
      <c r="E8" s="7">
        <v>25488000</v>
      </c>
      <c r="F8" s="39">
        <v>32865</v>
      </c>
      <c r="G8" s="12"/>
      <c r="H8" s="13"/>
      <c r="I8" s="13"/>
      <c r="J8" s="13"/>
      <c r="K8" s="13"/>
      <c r="L8" s="13"/>
      <c r="M8" s="13"/>
    </row>
    <row r="9" spans="1:14" s="22" customFormat="1" ht="37.5" customHeight="1" x14ac:dyDescent="0.15">
      <c r="A9" s="40" t="s">
        <v>15</v>
      </c>
      <c r="B9" s="37" t="s">
        <v>20</v>
      </c>
      <c r="C9" s="24"/>
      <c r="D9" s="38">
        <v>978</v>
      </c>
      <c r="E9" s="7">
        <v>441414000</v>
      </c>
      <c r="F9" s="39">
        <v>32865</v>
      </c>
      <c r="G9" s="12"/>
      <c r="H9" s="13"/>
      <c r="I9" s="13"/>
      <c r="J9" s="13"/>
      <c r="K9" s="13"/>
      <c r="L9" s="13"/>
      <c r="M9" s="13"/>
    </row>
    <row r="10" spans="1:14" s="22" customFormat="1" ht="37.5" customHeight="1" x14ac:dyDescent="0.15">
      <c r="A10" s="40" t="s">
        <v>15</v>
      </c>
      <c r="B10" s="37" t="s">
        <v>21</v>
      </c>
      <c r="C10" s="24"/>
      <c r="D10" s="41">
        <v>6665</v>
      </c>
      <c r="E10" s="7">
        <v>2599350000</v>
      </c>
      <c r="F10" s="39">
        <v>32865</v>
      </c>
      <c r="G10" s="12"/>
      <c r="H10" s="13"/>
      <c r="I10" s="13"/>
      <c r="J10" s="13"/>
      <c r="K10" s="13"/>
      <c r="L10" s="13"/>
      <c r="M10" s="13"/>
    </row>
    <row r="11" spans="1:14" s="22" customFormat="1" ht="37.5" customHeight="1" x14ac:dyDescent="0.15">
      <c r="A11" s="40" t="s">
        <v>15</v>
      </c>
      <c r="B11" s="37" t="s">
        <v>22</v>
      </c>
      <c r="C11" s="24"/>
      <c r="D11" s="41">
        <v>34</v>
      </c>
      <c r="E11" s="7">
        <v>12648000</v>
      </c>
      <c r="F11" s="39">
        <v>32865</v>
      </c>
      <c r="G11" s="12"/>
      <c r="H11" s="13"/>
      <c r="I11" s="13"/>
      <c r="J11" s="13"/>
      <c r="K11" s="13"/>
      <c r="L11" s="13"/>
      <c r="M11" s="13"/>
    </row>
    <row r="12" spans="1:14" s="22" customFormat="1" ht="37.5" customHeight="1" x14ac:dyDescent="0.15">
      <c r="A12" s="40" t="s">
        <v>18</v>
      </c>
      <c r="B12" s="37" t="s">
        <v>23</v>
      </c>
      <c r="C12" s="24"/>
      <c r="D12" s="42">
        <v>2243</v>
      </c>
      <c r="E12" s="7">
        <v>23327200000</v>
      </c>
      <c r="F12" s="43">
        <v>38415</v>
      </c>
      <c r="G12" s="12"/>
      <c r="H12" s="13"/>
      <c r="I12" s="13"/>
      <c r="J12" s="13"/>
      <c r="K12" s="13"/>
      <c r="L12" s="13"/>
      <c r="M12" s="13"/>
    </row>
    <row r="13" spans="1:14" s="22" customFormat="1" ht="37.5" customHeight="1" x14ac:dyDescent="0.15">
      <c r="A13" s="40" t="s">
        <v>18</v>
      </c>
      <c r="B13" s="37" t="s">
        <v>24</v>
      </c>
      <c r="C13" s="24"/>
      <c r="D13" s="42">
        <v>9179.7000000000007</v>
      </c>
      <c r="E13" s="7">
        <v>3732208420</v>
      </c>
      <c r="F13" s="43">
        <v>40975</v>
      </c>
      <c r="G13" s="12"/>
      <c r="H13" s="13"/>
      <c r="I13" s="13"/>
      <c r="J13" s="13"/>
      <c r="K13" s="13"/>
      <c r="L13" s="13"/>
      <c r="M13" s="13"/>
    </row>
    <row r="14" spans="1:14" s="22" customFormat="1" ht="22.5" customHeight="1" x14ac:dyDescent="0.15">
      <c r="A14" s="40"/>
      <c r="B14" s="44"/>
      <c r="C14" s="45"/>
      <c r="D14" s="46"/>
      <c r="E14" s="7"/>
      <c r="F14" s="43"/>
      <c r="G14" s="12"/>
      <c r="H14" s="13"/>
      <c r="I14" s="13"/>
      <c r="J14" s="13"/>
      <c r="K14" s="13"/>
      <c r="L14" s="13"/>
      <c r="M14" s="13"/>
    </row>
    <row r="15" spans="1:14" s="22" customFormat="1" ht="22.5" customHeight="1" thickBot="1" x14ac:dyDescent="0.2">
      <c r="A15" s="47"/>
      <c r="B15" s="48"/>
      <c r="C15" s="49"/>
      <c r="D15" s="50"/>
      <c r="E15" s="51"/>
      <c r="F15" s="39"/>
      <c r="G15" s="12"/>
      <c r="H15" s="13"/>
      <c r="I15" s="13"/>
      <c r="J15" s="13"/>
      <c r="K15" s="13"/>
      <c r="L15" s="13"/>
      <c r="M15" s="13"/>
    </row>
    <row r="16" spans="1:14" s="57" customFormat="1" ht="20.100000000000001" customHeight="1" thickTop="1" x14ac:dyDescent="0.15">
      <c r="A16" s="52" t="s">
        <v>5</v>
      </c>
      <c r="B16" s="53"/>
      <c r="C16" s="54"/>
      <c r="D16" s="55">
        <f>SUM(D6:D13)</f>
        <v>28885.5</v>
      </c>
      <c r="E16" s="9">
        <f>SUM(E6:E13)</f>
        <v>152191108420</v>
      </c>
      <c r="F16" s="56"/>
      <c r="G16" s="12">
        <f>'[1]대차대조표(위원회)'!F31</f>
        <v>152191108420</v>
      </c>
      <c r="I16" s="13"/>
      <c r="J16" s="13"/>
      <c r="K16" s="13"/>
      <c r="L16" s="13"/>
      <c r="M16" s="13"/>
    </row>
    <row r="17" spans="1:14" s="22" customFormat="1" ht="20.100000000000001" customHeight="1" x14ac:dyDescent="0.15">
      <c r="A17" s="16"/>
      <c r="B17" s="17"/>
      <c r="C17" s="18"/>
      <c r="D17" s="19"/>
      <c r="E17" s="20"/>
      <c r="F17" s="21"/>
      <c r="G17" s="14">
        <f>E16-G16</f>
        <v>0</v>
      </c>
      <c r="H17" s="13"/>
      <c r="I17" s="13"/>
      <c r="J17" s="13"/>
      <c r="K17" s="13"/>
      <c r="L17" s="13"/>
      <c r="M17" s="13"/>
      <c r="N17" s="13"/>
    </row>
    <row r="18" spans="1:14" ht="20.100000000000001" customHeight="1" x14ac:dyDescent="0.15">
      <c r="H18" s="13"/>
      <c r="I18" s="13"/>
      <c r="J18" s="13"/>
      <c r="K18" s="13"/>
      <c r="L18" s="13"/>
      <c r="M18" s="13"/>
      <c r="N18" s="13"/>
    </row>
  </sheetData>
  <mergeCells count="15">
    <mergeCell ref="A16:C16"/>
    <mergeCell ref="B10:C10"/>
    <mergeCell ref="B11:C11"/>
    <mergeCell ref="B12:C12"/>
    <mergeCell ref="B13:C13"/>
    <mergeCell ref="B14:C14"/>
    <mergeCell ref="B15:C15"/>
    <mergeCell ref="A4:A5"/>
    <mergeCell ref="B4:C5"/>
    <mergeCell ref="B6:C6"/>
    <mergeCell ref="B7:C7"/>
    <mergeCell ref="B8:C8"/>
    <mergeCell ref="B9:C9"/>
    <mergeCell ref="A1:F1"/>
    <mergeCell ref="A2:F2"/>
  </mergeCells>
  <phoneticPr fontId="4" type="noConversion"/>
  <printOptions horizontalCentered="1" gridLinesSet="0"/>
  <pageMargins left="0.70866141732283472" right="0.70866141732283472" top="0.86614173228346458" bottom="0.98425196850393704" header="0.31496062992125984" footer="0.31496062992125984"/>
  <pageSetup paperSize="9" scale="81" fitToHeight="6" orientation="portrait" r:id="rId1"/>
  <headerFooter alignWithMargins="0">
    <oddFooter xml:space="preserve">&amp;C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showGridLines="0" view="pageBreakPreview" zoomScale="85" zoomScaleNormal="80" zoomScaleSheetLayoutView="85" workbookViewId="0">
      <pane xSplit="1" ySplit="5" topLeftCell="B10" activePane="bottomRight" state="frozen"/>
      <selection activeCell="J16" sqref="J16"/>
      <selection pane="topRight" activeCell="J16" sqref="J16"/>
      <selection pane="bottomLeft" activeCell="J16" sqref="J16"/>
      <selection pane="bottomRight" activeCell="J16" sqref="J16"/>
    </sheetView>
  </sheetViews>
  <sheetFormatPr defaultColWidth="6.21875" defaultRowHeight="24.95" customHeight="1" x14ac:dyDescent="0.15"/>
  <cols>
    <col min="1" max="1" width="20" style="65" bestFit="1" customWidth="1"/>
    <col min="2" max="2" width="10.109375" style="65" bestFit="1" customWidth="1"/>
    <col min="3" max="3" width="14.109375" style="65" bestFit="1" customWidth="1"/>
    <col min="4" max="4" width="13.109375" style="65" bestFit="1" customWidth="1"/>
    <col min="5" max="5" width="14.109375" style="65" bestFit="1" customWidth="1"/>
    <col min="6" max="6" width="13.21875" style="59" bestFit="1" customWidth="1"/>
    <col min="7" max="239" width="6.21875" style="59"/>
    <col min="240" max="240" width="15.33203125" style="59" customWidth="1"/>
    <col min="241" max="241" width="10.109375" style="59" bestFit="1" customWidth="1"/>
    <col min="242" max="244" width="14.109375" style="59" bestFit="1" customWidth="1"/>
    <col min="245" max="246" width="10.77734375" style="59" customWidth="1"/>
    <col min="247" max="247" width="14.109375" style="59" bestFit="1" customWidth="1"/>
    <col min="248" max="248" width="5.77734375" style="59" customWidth="1"/>
    <col min="249" max="249" width="7.6640625" style="59" bestFit="1" customWidth="1"/>
    <col min="250" max="250" width="12.77734375" style="59" bestFit="1" customWidth="1"/>
    <col min="251" max="253" width="14.109375" style="59" bestFit="1" customWidth="1"/>
    <col min="254" max="254" width="17.21875" style="59" customWidth="1"/>
    <col min="255" max="255" width="65.21875" style="59" customWidth="1"/>
    <col min="256" max="257" width="15.77734375" style="59" customWidth="1"/>
    <col min="258" max="259" width="10.77734375" style="59" customWidth="1"/>
    <col min="260" max="260" width="15.77734375" style="59" customWidth="1"/>
    <col min="261" max="261" width="10.77734375" style="59" customWidth="1"/>
    <col min="262" max="495" width="6.21875" style="59"/>
    <col min="496" max="496" width="15.33203125" style="59" customWidth="1"/>
    <col min="497" max="497" width="10.109375" style="59" bestFit="1" customWidth="1"/>
    <col min="498" max="500" width="14.109375" style="59" bestFit="1" customWidth="1"/>
    <col min="501" max="502" width="10.77734375" style="59" customWidth="1"/>
    <col min="503" max="503" width="14.109375" style="59" bestFit="1" customWidth="1"/>
    <col min="504" max="504" width="5.77734375" style="59" customWidth="1"/>
    <col min="505" max="505" width="7.6640625" style="59" bestFit="1" customWidth="1"/>
    <col min="506" max="506" width="12.77734375" style="59" bestFit="1" customWidth="1"/>
    <col min="507" max="509" width="14.109375" style="59" bestFit="1" customWidth="1"/>
    <col min="510" max="510" width="17.21875" style="59" customWidth="1"/>
    <col min="511" max="511" width="65.21875" style="59" customWidth="1"/>
    <col min="512" max="513" width="15.77734375" style="59" customWidth="1"/>
    <col min="514" max="515" width="10.77734375" style="59" customWidth="1"/>
    <col min="516" max="516" width="15.77734375" style="59" customWidth="1"/>
    <col min="517" max="517" width="10.77734375" style="59" customWidth="1"/>
    <col min="518" max="751" width="6.21875" style="59"/>
    <col min="752" max="752" width="15.33203125" style="59" customWidth="1"/>
    <col min="753" max="753" width="10.109375" style="59" bestFit="1" customWidth="1"/>
    <col min="754" max="756" width="14.109375" style="59" bestFit="1" customWidth="1"/>
    <col min="757" max="758" width="10.77734375" style="59" customWidth="1"/>
    <col min="759" max="759" width="14.109375" style="59" bestFit="1" customWidth="1"/>
    <col min="760" max="760" width="5.77734375" style="59" customWidth="1"/>
    <col min="761" max="761" width="7.6640625" style="59" bestFit="1" customWidth="1"/>
    <col min="762" max="762" width="12.77734375" style="59" bestFit="1" customWidth="1"/>
    <col min="763" max="765" width="14.109375" style="59" bestFit="1" customWidth="1"/>
    <col min="766" max="766" width="17.21875" style="59" customWidth="1"/>
    <col min="767" max="767" width="65.21875" style="59" customWidth="1"/>
    <col min="768" max="769" width="15.77734375" style="59" customWidth="1"/>
    <col min="770" max="771" width="10.77734375" style="59" customWidth="1"/>
    <col min="772" max="772" width="15.77734375" style="59" customWidth="1"/>
    <col min="773" max="773" width="10.77734375" style="59" customWidth="1"/>
    <col min="774" max="1007" width="6.21875" style="59"/>
    <col min="1008" max="1008" width="15.33203125" style="59" customWidth="1"/>
    <col min="1009" max="1009" width="10.109375" style="59" bestFit="1" customWidth="1"/>
    <col min="1010" max="1012" width="14.109375" style="59" bestFit="1" customWidth="1"/>
    <col min="1013" max="1014" width="10.77734375" style="59" customWidth="1"/>
    <col min="1015" max="1015" width="14.109375" style="59" bestFit="1" customWidth="1"/>
    <col min="1016" max="1016" width="5.77734375" style="59" customWidth="1"/>
    <col min="1017" max="1017" width="7.6640625" style="59" bestFit="1" customWidth="1"/>
    <col min="1018" max="1018" width="12.77734375" style="59" bestFit="1" customWidth="1"/>
    <col min="1019" max="1021" width="14.109375" style="59" bestFit="1" customWidth="1"/>
    <col min="1022" max="1022" width="17.21875" style="59" customWidth="1"/>
    <col min="1023" max="1023" width="65.21875" style="59" customWidth="1"/>
    <col min="1024" max="1025" width="15.77734375" style="59" customWidth="1"/>
    <col min="1026" max="1027" width="10.77734375" style="59" customWidth="1"/>
    <col min="1028" max="1028" width="15.77734375" style="59" customWidth="1"/>
    <col min="1029" max="1029" width="10.77734375" style="59" customWidth="1"/>
    <col min="1030" max="1263" width="6.21875" style="59"/>
    <col min="1264" max="1264" width="15.33203125" style="59" customWidth="1"/>
    <col min="1265" max="1265" width="10.109375" style="59" bestFit="1" customWidth="1"/>
    <col min="1266" max="1268" width="14.109375" style="59" bestFit="1" customWidth="1"/>
    <col min="1269" max="1270" width="10.77734375" style="59" customWidth="1"/>
    <col min="1271" max="1271" width="14.109375" style="59" bestFit="1" customWidth="1"/>
    <col min="1272" max="1272" width="5.77734375" style="59" customWidth="1"/>
    <col min="1273" max="1273" width="7.6640625" style="59" bestFit="1" customWidth="1"/>
    <col min="1274" max="1274" width="12.77734375" style="59" bestFit="1" customWidth="1"/>
    <col min="1275" max="1277" width="14.109375" style="59" bestFit="1" customWidth="1"/>
    <col min="1278" max="1278" width="17.21875" style="59" customWidth="1"/>
    <col min="1279" max="1279" width="65.21875" style="59" customWidth="1"/>
    <col min="1280" max="1281" width="15.77734375" style="59" customWidth="1"/>
    <col min="1282" max="1283" width="10.77734375" style="59" customWidth="1"/>
    <col min="1284" max="1284" width="15.77734375" style="59" customWidth="1"/>
    <col min="1285" max="1285" width="10.77734375" style="59" customWidth="1"/>
    <col min="1286" max="1519" width="6.21875" style="59"/>
    <col min="1520" max="1520" width="15.33203125" style="59" customWidth="1"/>
    <col min="1521" max="1521" width="10.109375" style="59" bestFit="1" customWidth="1"/>
    <col min="1522" max="1524" width="14.109375" style="59" bestFit="1" customWidth="1"/>
    <col min="1525" max="1526" width="10.77734375" style="59" customWidth="1"/>
    <col min="1527" max="1527" width="14.109375" style="59" bestFit="1" customWidth="1"/>
    <col min="1528" max="1528" width="5.77734375" style="59" customWidth="1"/>
    <col min="1529" max="1529" width="7.6640625" style="59" bestFit="1" customWidth="1"/>
    <col min="1530" max="1530" width="12.77734375" style="59" bestFit="1" customWidth="1"/>
    <col min="1531" max="1533" width="14.109375" style="59" bestFit="1" customWidth="1"/>
    <col min="1534" max="1534" width="17.21875" style="59" customWidth="1"/>
    <col min="1535" max="1535" width="65.21875" style="59" customWidth="1"/>
    <col min="1536" max="1537" width="15.77734375" style="59" customWidth="1"/>
    <col min="1538" max="1539" width="10.77734375" style="59" customWidth="1"/>
    <col min="1540" max="1540" width="15.77734375" style="59" customWidth="1"/>
    <col min="1541" max="1541" width="10.77734375" style="59" customWidth="1"/>
    <col min="1542" max="1775" width="6.21875" style="59"/>
    <col min="1776" max="1776" width="15.33203125" style="59" customWidth="1"/>
    <col min="1777" max="1777" width="10.109375" style="59" bestFit="1" customWidth="1"/>
    <col min="1778" max="1780" width="14.109375" style="59" bestFit="1" customWidth="1"/>
    <col min="1781" max="1782" width="10.77734375" style="59" customWidth="1"/>
    <col min="1783" max="1783" width="14.109375" style="59" bestFit="1" customWidth="1"/>
    <col min="1784" max="1784" width="5.77734375" style="59" customWidth="1"/>
    <col min="1785" max="1785" width="7.6640625" style="59" bestFit="1" customWidth="1"/>
    <col min="1786" max="1786" width="12.77734375" style="59" bestFit="1" customWidth="1"/>
    <col min="1787" max="1789" width="14.109375" style="59" bestFit="1" customWidth="1"/>
    <col min="1790" max="1790" width="17.21875" style="59" customWidth="1"/>
    <col min="1791" max="1791" width="65.21875" style="59" customWidth="1"/>
    <col min="1792" max="1793" width="15.77734375" style="59" customWidth="1"/>
    <col min="1794" max="1795" width="10.77734375" style="59" customWidth="1"/>
    <col min="1796" max="1796" width="15.77734375" style="59" customWidth="1"/>
    <col min="1797" max="1797" width="10.77734375" style="59" customWidth="1"/>
    <col min="1798" max="2031" width="6.21875" style="59"/>
    <col min="2032" max="2032" width="15.33203125" style="59" customWidth="1"/>
    <col min="2033" max="2033" width="10.109375" style="59" bestFit="1" customWidth="1"/>
    <col min="2034" max="2036" width="14.109375" style="59" bestFit="1" customWidth="1"/>
    <col min="2037" max="2038" width="10.77734375" style="59" customWidth="1"/>
    <col min="2039" max="2039" width="14.109375" style="59" bestFit="1" customWidth="1"/>
    <col min="2040" max="2040" width="5.77734375" style="59" customWidth="1"/>
    <col min="2041" max="2041" width="7.6640625" style="59" bestFit="1" customWidth="1"/>
    <col min="2042" max="2042" width="12.77734375" style="59" bestFit="1" customWidth="1"/>
    <col min="2043" max="2045" width="14.109375" style="59" bestFit="1" customWidth="1"/>
    <col min="2046" max="2046" width="17.21875" style="59" customWidth="1"/>
    <col min="2047" max="2047" width="65.21875" style="59" customWidth="1"/>
    <col min="2048" max="2049" width="15.77734375" style="59" customWidth="1"/>
    <col min="2050" max="2051" width="10.77734375" style="59" customWidth="1"/>
    <col min="2052" max="2052" width="15.77734375" style="59" customWidth="1"/>
    <col min="2053" max="2053" width="10.77734375" style="59" customWidth="1"/>
    <col min="2054" max="2287" width="6.21875" style="59"/>
    <col min="2288" max="2288" width="15.33203125" style="59" customWidth="1"/>
    <col min="2289" max="2289" width="10.109375" style="59" bestFit="1" customWidth="1"/>
    <col min="2290" max="2292" width="14.109375" style="59" bestFit="1" customWidth="1"/>
    <col min="2293" max="2294" width="10.77734375" style="59" customWidth="1"/>
    <col min="2295" max="2295" width="14.109375" style="59" bestFit="1" customWidth="1"/>
    <col min="2296" max="2296" width="5.77734375" style="59" customWidth="1"/>
    <col min="2297" max="2297" width="7.6640625" style="59" bestFit="1" customWidth="1"/>
    <col min="2298" max="2298" width="12.77734375" style="59" bestFit="1" customWidth="1"/>
    <col min="2299" max="2301" width="14.109375" style="59" bestFit="1" customWidth="1"/>
    <col min="2302" max="2302" width="17.21875" style="59" customWidth="1"/>
    <col min="2303" max="2303" width="65.21875" style="59" customWidth="1"/>
    <col min="2304" max="2305" width="15.77734375" style="59" customWidth="1"/>
    <col min="2306" max="2307" width="10.77734375" style="59" customWidth="1"/>
    <col min="2308" max="2308" width="15.77734375" style="59" customWidth="1"/>
    <col min="2309" max="2309" width="10.77734375" style="59" customWidth="1"/>
    <col min="2310" max="2543" width="6.21875" style="59"/>
    <col min="2544" max="2544" width="15.33203125" style="59" customWidth="1"/>
    <col min="2545" max="2545" width="10.109375" style="59" bestFit="1" customWidth="1"/>
    <col min="2546" max="2548" width="14.109375" style="59" bestFit="1" customWidth="1"/>
    <col min="2549" max="2550" width="10.77734375" style="59" customWidth="1"/>
    <col min="2551" max="2551" width="14.109375" style="59" bestFit="1" customWidth="1"/>
    <col min="2552" max="2552" width="5.77734375" style="59" customWidth="1"/>
    <col min="2553" max="2553" width="7.6640625" style="59" bestFit="1" customWidth="1"/>
    <col min="2554" max="2554" width="12.77734375" style="59" bestFit="1" customWidth="1"/>
    <col min="2555" max="2557" width="14.109375" style="59" bestFit="1" customWidth="1"/>
    <col min="2558" max="2558" width="17.21875" style="59" customWidth="1"/>
    <col min="2559" max="2559" width="65.21875" style="59" customWidth="1"/>
    <col min="2560" max="2561" width="15.77734375" style="59" customWidth="1"/>
    <col min="2562" max="2563" width="10.77734375" style="59" customWidth="1"/>
    <col min="2564" max="2564" width="15.77734375" style="59" customWidth="1"/>
    <col min="2565" max="2565" width="10.77734375" style="59" customWidth="1"/>
    <col min="2566" max="2799" width="6.21875" style="59"/>
    <col min="2800" max="2800" width="15.33203125" style="59" customWidth="1"/>
    <col min="2801" max="2801" width="10.109375" style="59" bestFit="1" customWidth="1"/>
    <col min="2802" max="2804" width="14.109375" style="59" bestFit="1" customWidth="1"/>
    <col min="2805" max="2806" width="10.77734375" style="59" customWidth="1"/>
    <col min="2807" max="2807" width="14.109375" style="59" bestFit="1" customWidth="1"/>
    <col min="2808" max="2808" width="5.77734375" style="59" customWidth="1"/>
    <col min="2809" max="2809" width="7.6640625" style="59" bestFit="1" customWidth="1"/>
    <col min="2810" max="2810" width="12.77734375" style="59" bestFit="1" customWidth="1"/>
    <col min="2811" max="2813" width="14.109375" style="59" bestFit="1" customWidth="1"/>
    <col min="2814" max="2814" width="17.21875" style="59" customWidth="1"/>
    <col min="2815" max="2815" width="65.21875" style="59" customWidth="1"/>
    <col min="2816" max="2817" width="15.77734375" style="59" customWidth="1"/>
    <col min="2818" max="2819" width="10.77734375" style="59" customWidth="1"/>
    <col min="2820" max="2820" width="15.77734375" style="59" customWidth="1"/>
    <col min="2821" max="2821" width="10.77734375" style="59" customWidth="1"/>
    <col min="2822" max="3055" width="6.21875" style="59"/>
    <col min="3056" max="3056" width="15.33203125" style="59" customWidth="1"/>
    <col min="3057" max="3057" width="10.109375" style="59" bestFit="1" customWidth="1"/>
    <col min="3058" max="3060" width="14.109375" style="59" bestFit="1" customWidth="1"/>
    <col min="3061" max="3062" width="10.77734375" style="59" customWidth="1"/>
    <col min="3063" max="3063" width="14.109375" style="59" bestFit="1" customWidth="1"/>
    <col min="3064" max="3064" width="5.77734375" style="59" customWidth="1"/>
    <col min="3065" max="3065" width="7.6640625" style="59" bestFit="1" customWidth="1"/>
    <col min="3066" max="3066" width="12.77734375" style="59" bestFit="1" customWidth="1"/>
    <col min="3067" max="3069" width="14.109375" style="59" bestFit="1" customWidth="1"/>
    <col min="3070" max="3070" width="17.21875" style="59" customWidth="1"/>
    <col min="3071" max="3071" width="65.21875" style="59" customWidth="1"/>
    <col min="3072" max="3073" width="15.77734375" style="59" customWidth="1"/>
    <col min="3074" max="3075" width="10.77734375" style="59" customWidth="1"/>
    <col min="3076" max="3076" width="15.77734375" style="59" customWidth="1"/>
    <col min="3077" max="3077" width="10.77734375" style="59" customWidth="1"/>
    <col min="3078" max="3311" width="6.21875" style="59"/>
    <col min="3312" max="3312" width="15.33203125" style="59" customWidth="1"/>
    <col min="3313" max="3313" width="10.109375" style="59" bestFit="1" customWidth="1"/>
    <col min="3314" max="3316" width="14.109375" style="59" bestFit="1" customWidth="1"/>
    <col min="3317" max="3318" width="10.77734375" style="59" customWidth="1"/>
    <col min="3319" max="3319" width="14.109375" style="59" bestFit="1" customWidth="1"/>
    <col min="3320" max="3320" width="5.77734375" style="59" customWidth="1"/>
    <col min="3321" max="3321" width="7.6640625" style="59" bestFit="1" customWidth="1"/>
    <col min="3322" max="3322" width="12.77734375" style="59" bestFit="1" customWidth="1"/>
    <col min="3323" max="3325" width="14.109375" style="59" bestFit="1" customWidth="1"/>
    <col min="3326" max="3326" width="17.21875" style="59" customWidth="1"/>
    <col min="3327" max="3327" width="65.21875" style="59" customWidth="1"/>
    <col min="3328" max="3329" width="15.77734375" style="59" customWidth="1"/>
    <col min="3330" max="3331" width="10.77734375" style="59" customWidth="1"/>
    <col min="3332" max="3332" width="15.77734375" style="59" customWidth="1"/>
    <col min="3333" max="3333" width="10.77734375" style="59" customWidth="1"/>
    <col min="3334" max="3567" width="6.21875" style="59"/>
    <col min="3568" max="3568" width="15.33203125" style="59" customWidth="1"/>
    <col min="3569" max="3569" width="10.109375" style="59" bestFit="1" customWidth="1"/>
    <col min="3570" max="3572" width="14.109375" style="59" bestFit="1" customWidth="1"/>
    <col min="3573" max="3574" width="10.77734375" style="59" customWidth="1"/>
    <col min="3575" max="3575" width="14.109375" style="59" bestFit="1" customWidth="1"/>
    <col min="3576" max="3576" width="5.77734375" style="59" customWidth="1"/>
    <col min="3577" max="3577" width="7.6640625" style="59" bestFit="1" customWidth="1"/>
    <col min="3578" max="3578" width="12.77734375" style="59" bestFit="1" customWidth="1"/>
    <col min="3579" max="3581" width="14.109375" style="59" bestFit="1" customWidth="1"/>
    <col min="3582" max="3582" width="17.21875" style="59" customWidth="1"/>
    <col min="3583" max="3583" width="65.21875" style="59" customWidth="1"/>
    <col min="3584" max="3585" width="15.77734375" style="59" customWidth="1"/>
    <col min="3586" max="3587" width="10.77734375" style="59" customWidth="1"/>
    <col min="3588" max="3588" width="15.77734375" style="59" customWidth="1"/>
    <col min="3589" max="3589" width="10.77734375" style="59" customWidth="1"/>
    <col min="3590" max="3823" width="6.21875" style="59"/>
    <col min="3824" max="3824" width="15.33203125" style="59" customWidth="1"/>
    <col min="3825" max="3825" width="10.109375" style="59" bestFit="1" customWidth="1"/>
    <col min="3826" max="3828" width="14.109375" style="59" bestFit="1" customWidth="1"/>
    <col min="3829" max="3830" width="10.77734375" style="59" customWidth="1"/>
    <col min="3831" max="3831" width="14.109375" style="59" bestFit="1" customWidth="1"/>
    <col min="3832" max="3832" width="5.77734375" style="59" customWidth="1"/>
    <col min="3833" max="3833" width="7.6640625" style="59" bestFit="1" customWidth="1"/>
    <col min="3834" max="3834" width="12.77734375" style="59" bestFit="1" customWidth="1"/>
    <col min="3835" max="3837" width="14.109375" style="59" bestFit="1" customWidth="1"/>
    <col min="3838" max="3838" width="17.21875" style="59" customWidth="1"/>
    <col min="3839" max="3839" width="65.21875" style="59" customWidth="1"/>
    <col min="3840" max="3841" width="15.77734375" style="59" customWidth="1"/>
    <col min="3842" max="3843" width="10.77734375" style="59" customWidth="1"/>
    <col min="3844" max="3844" width="15.77734375" style="59" customWidth="1"/>
    <col min="3845" max="3845" width="10.77734375" style="59" customWidth="1"/>
    <col min="3846" max="4079" width="6.21875" style="59"/>
    <col min="4080" max="4080" width="15.33203125" style="59" customWidth="1"/>
    <col min="4081" max="4081" width="10.109375" style="59" bestFit="1" customWidth="1"/>
    <col min="4082" max="4084" width="14.109375" style="59" bestFit="1" customWidth="1"/>
    <col min="4085" max="4086" width="10.77734375" style="59" customWidth="1"/>
    <col min="4087" max="4087" width="14.109375" style="59" bestFit="1" customWidth="1"/>
    <col min="4088" max="4088" width="5.77734375" style="59" customWidth="1"/>
    <col min="4089" max="4089" width="7.6640625" style="59" bestFit="1" customWidth="1"/>
    <col min="4090" max="4090" width="12.77734375" style="59" bestFit="1" customWidth="1"/>
    <col min="4091" max="4093" width="14.109375" style="59" bestFit="1" customWidth="1"/>
    <col min="4094" max="4094" width="17.21875" style="59" customWidth="1"/>
    <col min="4095" max="4095" width="65.21875" style="59" customWidth="1"/>
    <col min="4096" max="4097" width="15.77734375" style="59" customWidth="1"/>
    <col min="4098" max="4099" width="10.77734375" style="59" customWidth="1"/>
    <col min="4100" max="4100" width="15.77734375" style="59" customWidth="1"/>
    <col min="4101" max="4101" width="10.77734375" style="59" customWidth="1"/>
    <col min="4102" max="4335" width="6.21875" style="59"/>
    <col min="4336" max="4336" width="15.33203125" style="59" customWidth="1"/>
    <col min="4337" max="4337" width="10.109375" style="59" bestFit="1" customWidth="1"/>
    <col min="4338" max="4340" width="14.109375" style="59" bestFit="1" customWidth="1"/>
    <col min="4341" max="4342" width="10.77734375" style="59" customWidth="1"/>
    <col min="4343" max="4343" width="14.109375" style="59" bestFit="1" customWidth="1"/>
    <col min="4344" max="4344" width="5.77734375" style="59" customWidth="1"/>
    <col min="4345" max="4345" width="7.6640625" style="59" bestFit="1" customWidth="1"/>
    <col min="4346" max="4346" width="12.77734375" style="59" bestFit="1" customWidth="1"/>
    <col min="4347" max="4349" width="14.109375" style="59" bestFit="1" customWidth="1"/>
    <col min="4350" max="4350" width="17.21875" style="59" customWidth="1"/>
    <col min="4351" max="4351" width="65.21875" style="59" customWidth="1"/>
    <col min="4352" max="4353" width="15.77734375" style="59" customWidth="1"/>
    <col min="4354" max="4355" width="10.77734375" style="59" customWidth="1"/>
    <col min="4356" max="4356" width="15.77734375" style="59" customWidth="1"/>
    <col min="4357" max="4357" width="10.77734375" style="59" customWidth="1"/>
    <col min="4358" max="4591" width="6.21875" style="59"/>
    <col min="4592" max="4592" width="15.33203125" style="59" customWidth="1"/>
    <col min="4593" max="4593" width="10.109375" style="59" bestFit="1" customWidth="1"/>
    <col min="4594" max="4596" width="14.109375" style="59" bestFit="1" customWidth="1"/>
    <col min="4597" max="4598" width="10.77734375" style="59" customWidth="1"/>
    <col min="4599" max="4599" width="14.109375" style="59" bestFit="1" customWidth="1"/>
    <col min="4600" max="4600" width="5.77734375" style="59" customWidth="1"/>
    <col min="4601" max="4601" width="7.6640625" style="59" bestFit="1" customWidth="1"/>
    <col min="4602" max="4602" width="12.77734375" style="59" bestFit="1" customWidth="1"/>
    <col min="4603" max="4605" width="14.109375" style="59" bestFit="1" customWidth="1"/>
    <col min="4606" max="4606" width="17.21875" style="59" customWidth="1"/>
    <col min="4607" max="4607" width="65.21875" style="59" customWidth="1"/>
    <col min="4608" max="4609" width="15.77734375" style="59" customWidth="1"/>
    <col min="4610" max="4611" width="10.77734375" style="59" customWidth="1"/>
    <col min="4612" max="4612" width="15.77734375" style="59" customWidth="1"/>
    <col min="4613" max="4613" width="10.77734375" style="59" customWidth="1"/>
    <col min="4614" max="4847" width="6.21875" style="59"/>
    <col min="4848" max="4848" width="15.33203125" style="59" customWidth="1"/>
    <col min="4849" max="4849" width="10.109375" style="59" bestFit="1" customWidth="1"/>
    <col min="4850" max="4852" width="14.109375" style="59" bestFit="1" customWidth="1"/>
    <col min="4853" max="4854" width="10.77734375" style="59" customWidth="1"/>
    <col min="4855" max="4855" width="14.109375" style="59" bestFit="1" customWidth="1"/>
    <col min="4856" max="4856" width="5.77734375" style="59" customWidth="1"/>
    <col min="4857" max="4857" width="7.6640625" style="59" bestFit="1" customWidth="1"/>
    <col min="4858" max="4858" width="12.77734375" style="59" bestFit="1" customWidth="1"/>
    <col min="4859" max="4861" width="14.109375" style="59" bestFit="1" customWidth="1"/>
    <col min="4862" max="4862" width="17.21875" style="59" customWidth="1"/>
    <col min="4863" max="4863" width="65.21875" style="59" customWidth="1"/>
    <col min="4864" max="4865" width="15.77734375" style="59" customWidth="1"/>
    <col min="4866" max="4867" width="10.77734375" style="59" customWidth="1"/>
    <col min="4868" max="4868" width="15.77734375" style="59" customWidth="1"/>
    <col min="4869" max="4869" width="10.77734375" style="59" customWidth="1"/>
    <col min="4870" max="5103" width="6.21875" style="59"/>
    <col min="5104" max="5104" width="15.33203125" style="59" customWidth="1"/>
    <col min="5105" max="5105" width="10.109375" style="59" bestFit="1" customWidth="1"/>
    <col min="5106" max="5108" width="14.109375" style="59" bestFit="1" customWidth="1"/>
    <col min="5109" max="5110" width="10.77734375" style="59" customWidth="1"/>
    <col min="5111" max="5111" width="14.109375" style="59" bestFit="1" customWidth="1"/>
    <col min="5112" max="5112" width="5.77734375" style="59" customWidth="1"/>
    <col min="5113" max="5113" width="7.6640625" style="59" bestFit="1" customWidth="1"/>
    <col min="5114" max="5114" width="12.77734375" style="59" bestFit="1" customWidth="1"/>
    <col min="5115" max="5117" width="14.109375" style="59" bestFit="1" customWidth="1"/>
    <col min="5118" max="5118" width="17.21875" style="59" customWidth="1"/>
    <col min="5119" max="5119" width="65.21875" style="59" customWidth="1"/>
    <col min="5120" max="5121" width="15.77734375" style="59" customWidth="1"/>
    <col min="5122" max="5123" width="10.77734375" style="59" customWidth="1"/>
    <col min="5124" max="5124" width="15.77734375" style="59" customWidth="1"/>
    <col min="5125" max="5125" width="10.77734375" style="59" customWidth="1"/>
    <col min="5126" max="5359" width="6.21875" style="59"/>
    <col min="5360" max="5360" width="15.33203125" style="59" customWidth="1"/>
    <col min="5361" max="5361" width="10.109375" style="59" bestFit="1" customWidth="1"/>
    <col min="5362" max="5364" width="14.109375" style="59" bestFit="1" customWidth="1"/>
    <col min="5365" max="5366" width="10.77734375" style="59" customWidth="1"/>
    <col min="5367" max="5367" width="14.109375" style="59" bestFit="1" customWidth="1"/>
    <col min="5368" max="5368" width="5.77734375" style="59" customWidth="1"/>
    <col min="5369" max="5369" width="7.6640625" style="59" bestFit="1" customWidth="1"/>
    <col min="5370" max="5370" width="12.77734375" style="59" bestFit="1" customWidth="1"/>
    <col min="5371" max="5373" width="14.109375" style="59" bestFit="1" customWidth="1"/>
    <col min="5374" max="5374" width="17.21875" style="59" customWidth="1"/>
    <col min="5375" max="5375" width="65.21875" style="59" customWidth="1"/>
    <col min="5376" max="5377" width="15.77734375" style="59" customWidth="1"/>
    <col min="5378" max="5379" width="10.77734375" style="59" customWidth="1"/>
    <col min="5380" max="5380" width="15.77734375" style="59" customWidth="1"/>
    <col min="5381" max="5381" width="10.77734375" style="59" customWidth="1"/>
    <col min="5382" max="5615" width="6.21875" style="59"/>
    <col min="5616" max="5616" width="15.33203125" style="59" customWidth="1"/>
    <col min="5617" max="5617" width="10.109375" style="59" bestFit="1" customWidth="1"/>
    <col min="5618" max="5620" width="14.109375" style="59" bestFit="1" customWidth="1"/>
    <col min="5621" max="5622" width="10.77734375" style="59" customWidth="1"/>
    <col min="5623" max="5623" width="14.109375" style="59" bestFit="1" customWidth="1"/>
    <col min="5624" max="5624" width="5.77734375" style="59" customWidth="1"/>
    <col min="5625" max="5625" width="7.6640625" style="59" bestFit="1" customWidth="1"/>
    <col min="5626" max="5626" width="12.77734375" style="59" bestFit="1" customWidth="1"/>
    <col min="5627" max="5629" width="14.109375" style="59" bestFit="1" customWidth="1"/>
    <col min="5630" max="5630" width="17.21875" style="59" customWidth="1"/>
    <col min="5631" max="5631" width="65.21875" style="59" customWidth="1"/>
    <col min="5632" max="5633" width="15.77734375" style="59" customWidth="1"/>
    <col min="5634" max="5635" width="10.77734375" style="59" customWidth="1"/>
    <col min="5636" max="5636" width="15.77734375" style="59" customWidth="1"/>
    <col min="5637" max="5637" width="10.77734375" style="59" customWidth="1"/>
    <col min="5638" max="5871" width="6.21875" style="59"/>
    <col min="5872" max="5872" width="15.33203125" style="59" customWidth="1"/>
    <col min="5873" max="5873" width="10.109375" style="59" bestFit="1" customWidth="1"/>
    <col min="5874" max="5876" width="14.109375" style="59" bestFit="1" customWidth="1"/>
    <col min="5877" max="5878" width="10.77734375" style="59" customWidth="1"/>
    <col min="5879" max="5879" width="14.109375" style="59" bestFit="1" customWidth="1"/>
    <col min="5880" max="5880" width="5.77734375" style="59" customWidth="1"/>
    <col min="5881" max="5881" width="7.6640625" style="59" bestFit="1" customWidth="1"/>
    <col min="5882" max="5882" width="12.77734375" style="59" bestFit="1" customWidth="1"/>
    <col min="5883" max="5885" width="14.109375" style="59" bestFit="1" customWidth="1"/>
    <col min="5886" max="5886" width="17.21875" style="59" customWidth="1"/>
    <col min="5887" max="5887" width="65.21875" style="59" customWidth="1"/>
    <col min="5888" max="5889" width="15.77734375" style="59" customWidth="1"/>
    <col min="5890" max="5891" width="10.77734375" style="59" customWidth="1"/>
    <col min="5892" max="5892" width="15.77734375" style="59" customWidth="1"/>
    <col min="5893" max="5893" width="10.77734375" style="59" customWidth="1"/>
    <col min="5894" max="6127" width="6.21875" style="59"/>
    <col min="6128" max="6128" width="15.33203125" style="59" customWidth="1"/>
    <col min="6129" max="6129" width="10.109375" style="59" bestFit="1" customWidth="1"/>
    <col min="6130" max="6132" width="14.109375" style="59" bestFit="1" customWidth="1"/>
    <col min="6133" max="6134" width="10.77734375" style="59" customWidth="1"/>
    <col min="6135" max="6135" width="14.109375" style="59" bestFit="1" customWidth="1"/>
    <col min="6136" max="6136" width="5.77734375" style="59" customWidth="1"/>
    <col min="6137" max="6137" width="7.6640625" style="59" bestFit="1" customWidth="1"/>
    <col min="6138" max="6138" width="12.77734375" style="59" bestFit="1" customWidth="1"/>
    <col min="6139" max="6141" width="14.109375" style="59" bestFit="1" customWidth="1"/>
    <col min="6142" max="6142" width="17.21875" style="59" customWidth="1"/>
    <col min="6143" max="6143" width="65.21875" style="59" customWidth="1"/>
    <col min="6144" max="6145" width="15.77734375" style="59" customWidth="1"/>
    <col min="6146" max="6147" width="10.77734375" style="59" customWidth="1"/>
    <col min="6148" max="6148" width="15.77734375" style="59" customWidth="1"/>
    <col min="6149" max="6149" width="10.77734375" style="59" customWidth="1"/>
    <col min="6150" max="6383" width="6.21875" style="59"/>
    <col min="6384" max="6384" width="15.33203125" style="59" customWidth="1"/>
    <col min="6385" max="6385" width="10.109375" style="59" bestFit="1" customWidth="1"/>
    <col min="6386" max="6388" width="14.109375" style="59" bestFit="1" customWidth="1"/>
    <col min="6389" max="6390" width="10.77734375" style="59" customWidth="1"/>
    <col min="6391" max="6391" width="14.109375" style="59" bestFit="1" customWidth="1"/>
    <col min="6392" max="6392" width="5.77734375" style="59" customWidth="1"/>
    <col min="6393" max="6393" width="7.6640625" style="59" bestFit="1" customWidth="1"/>
    <col min="6394" max="6394" width="12.77734375" style="59" bestFit="1" customWidth="1"/>
    <col min="6395" max="6397" width="14.109375" style="59" bestFit="1" customWidth="1"/>
    <col min="6398" max="6398" width="17.21875" style="59" customWidth="1"/>
    <col min="6399" max="6399" width="65.21875" style="59" customWidth="1"/>
    <col min="6400" max="6401" width="15.77734375" style="59" customWidth="1"/>
    <col min="6402" max="6403" width="10.77734375" style="59" customWidth="1"/>
    <col min="6404" max="6404" width="15.77734375" style="59" customWidth="1"/>
    <col min="6405" max="6405" width="10.77734375" style="59" customWidth="1"/>
    <col min="6406" max="6639" width="6.21875" style="59"/>
    <col min="6640" max="6640" width="15.33203125" style="59" customWidth="1"/>
    <col min="6641" max="6641" width="10.109375" style="59" bestFit="1" customWidth="1"/>
    <col min="6642" max="6644" width="14.109375" style="59" bestFit="1" customWidth="1"/>
    <col min="6645" max="6646" width="10.77734375" style="59" customWidth="1"/>
    <col min="6647" max="6647" width="14.109375" style="59" bestFit="1" customWidth="1"/>
    <col min="6648" max="6648" width="5.77734375" style="59" customWidth="1"/>
    <col min="6649" max="6649" width="7.6640625" style="59" bestFit="1" customWidth="1"/>
    <col min="6650" max="6650" width="12.77734375" style="59" bestFit="1" customWidth="1"/>
    <col min="6651" max="6653" width="14.109375" style="59" bestFit="1" customWidth="1"/>
    <col min="6654" max="6654" width="17.21875" style="59" customWidth="1"/>
    <col min="6655" max="6655" width="65.21875" style="59" customWidth="1"/>
    <col min="6656" max="6657" width="15.77734375" style="59" customWidth="1"/>
    <col min="6658" max="6659" width="10.77734375" style="59" customWidth="1"/>
    <col min="6660" max="6660" width="15.77734375" style="59" customWidth="1"/>
    <col min="6661" max="6661" width="10.77734375" style="59" customWidth="1"/>
    <col min="6662" max="6895" width="6.21875" style="59"/>
    <col min="6896" max="6896" width="15.33203125" style="59" customWidth="1"/>
    <col min="6897" max="6897" width="10.109375" style="59" bestFit="1" customWidth="1"/>
    <col min="6898" max="6900" width="14.109375" style="59" bestFit="1" customWidth="1"/>
    <col min="6901" max="6902" width="10.77734375" style="59" customWidth="1"/>
    <col min="6903" max="6903" width="14.109375" style="59" bestFit="1" customWidth="1"/>
    <col min="6904" max="6904" width="5.77734375" style="59" customWidth="1"/>
    <col min="6905" max="6905" width="7.6640625" style="59" bestFit="1" customWidth="1"/>
    <col min="6906" max="6906" width="12.77734375" style="59" bestFit="1" customWidth="1"/>
    <col min="6907" max="6909" width="14.109375" style="59" bestFit="1" customWidth="1"/>
    <col min="6910" max="6910" width="17.21875" style="59" customWidth="1"/>
    <col min="6911" max="6911" width="65.21875" style="59" customWidth="1"/>
    <col min="6912" max="6913" width="15.77734375" style="59" customWidth="1"/>
    <col min="6914" max="6915" width="10.77734375" style="59" customWidth="1"/>
    <col min="6916" max="6916" width="15.77734375" style="59" customWidth="1"/>
    <col min="6917" max="6917" width="10.77734375" style="59" customWidth="1"/>
    <col min="6918" max="7151" width="6.21875" style="59"/>
    <col min="7152" max="7152" width="15.33203125" style="59" customWidth="1"/>
    <col min="7153" max="7153" width="10.109375" style="59" bestFit="1" customWidth="1"/>
    <col min="7154" max="7156" width="14.109375" style="59" bestFit="1" customWidth="1"/>
    <col min="7157" max="7158" width="10.77734375" style="59" customWidth="1"/>
    <col min="7159" max="7159" width="14.109375" style="59" bestFit="1" customWidth="1"/>
    <col min="7160" max="7160" width="5.77734375" style="59" customWidth="1"/>
    <col min="7161" max="7161" width="7.6640625" style="59" bestFit="1" customWidth="1"/>
    <col min="7162" max="7162" width="12.77734375" style="59" bestFit="1" customWidth="1"/>
    <col min="7163" max="7165" width="14.109375" style="59" bestFit="1" customWidth="1"/>
    <col min="7166" max="7166" width="17.21875" style="59" customWidth="1"/>
    <col min="7167" max="7167" width="65.21875" style="59" customWidth="1"/>
    <col min="7168" max="7169" width="15.77734375" style="59" customWidth="1"/>
    <col min="7170" max="7171" width="10.77734375" style="59" customWidth="1"/>
    <col min="7172" max="7172" width="15.77734375" style="59" customWidth="1"/>
    <col min="7173" max="7173" width="10.77734375" style="59" customWidth="1"/>
    <col min="7174" max="7407" width="6.21875" style="59"/>
    <col min="7408" max="7408" width="15.33203125" style="59" customWidth="1"/>
    <col min="7409" max="7409" width="10.109375" style="59" bestFit="1" customWidth="1"/>
    <col min="7410" max="7412" width="14.109375" style="59" bestFit="1" customWidth="1"/>
    <col min="7413" max="7414" width="10.77734375" style="59" customWidth="1"/>
    <col min="7415" max="7415" width="14.109375" style="59" bestFit="1" customWidth="1"/>
    <col min="7416" max="7416" width="5.77734375" style="59" customWidth="1"/>
    <col min="7417" max="7417" width="7.6640625" style="59" bestFit="1" customWidth="1"/>
    <col min="7418" max="7418" width="12.77734375" style="59" bestFit="1" customWidth="1"/>
    <col min="7419" max="7421" width="14.109375" style="59" bestFit="1" customWidth="1"/>
    <col min="7422" max="7422" width="17.21875" style="59" customWidth="1"/>
    <col min="7423" max="7423" width="65.21875" style="59" customWidth="1"/>
    <col min="7424" max="7425" width="15.77734375" style="59" customWidth="1"/>
    <col min="7426" max="7427" width="10.77734375" style="59" customWidth="1"/>
    <col min="7428" max="7428" width="15.77734375" style="59" customWidth="1"/>
    <col min="7429" max="7429" width="10.77734375" style="59" customWidth="1"/>
    <col min="7430" max="7663" width="6.21875" style="59"/>
    <col min="7664" max="7664" width="15.33203125" style="59" customWidth="1"/>
    <col min="7665" max="7665" width="10.109375" style="59" bestFit="1" customWidth="1"/>
    <col min="7666" max="7668" width="14.109375" style="59" bestFit="1" customWidth="1"/>
    <col min="7669" max="7670" width="10.77734375" style="59" customWidth="1"/>
    <col min="7671" max="7671" width="14.109375" style="59" bestFit="1" customWidth="1"/>
    <col min="7672" max="7672" width="5.77734375" style="59" customWidth="1"/>
    <col min="7673" max="7673" width="7.6640625" style="59" bestFit="1" customWidth="1"/>
    <col min="7674" max="7674" width="12.77734375" style="59" bestFit="1" customWidth="1"/>
    <col min="7675" max="7677" width="14.109375" style="59" bestFit="1" customWidth="1"/>
    <col min="7678" max="7678" width="17.21875" style="59" customWidth="1"/>
    <col min="7679" max="7679" width="65.21875" style="59" customWidth="1"/>
    <col min="7680" max="7681" width="15.77734375" style="59" customWidth="1"/>
    <col min="7682" max="7683" width="10.77734375" style="59" customWidth="1"/>
    <col min="7684" max="7684" width="15.77734375" style="59" customWidth="1"/>
    <col min="7685" max="7685" width="10.77734375" style="59" customWidth="1"/>
    <col min="7686" max="7919" width="6.21875" style="59"/>
    <col min="7920" max="7920" width="15.33203125" style="59" customWidth="1"/>
    <col min="7921" max="7921" width="10.109375" style="59" bestFit="1" customWidth="1"/>
    <col min="7922" max="7924" width="14.109375" style="59" bestFit="1" customWidth="1"/>
    <col min="7925" max="7926" width="10.77734375" style="59" customWidth="1"/>
    <col min="7927" max="7927" width="14.109375" style="59" bestFit="1" customWidth="1"/>
    <col min="7928" max="7928" width="5.77734375" style="59" customWidth="1"/>
    <col min="7929" max="7929" width="7.6640625" style="59" bestFit="1" customWidth="1"/>
    <col min="7930" max="7930" width="12.77734375" style="59" bestFit="1" customWidth="1"/>
    <col min="7931" max="7933" width="14.109375" style="59" bestFit="1" customWidth="1"/>
    <col min="7934" max="7934" width="17.21875" style="59" customWidth="1"/>
    <col min="7935" max="7935" width="65.21875" style="59" customWidth="1"/>
    <col min="7936" max="7937" width="15.77734375" style="59" customWidth="1"/>
    <col min="7938" max="7939" width="10.77734375" style="59" customWidth="1"/>
    <col min="7940" max="7940" width="15.77734375" style="59" customWidth="1"/>
    <col min="7941" max="7941" width="10.77734375" style="59" customWidth="1"/>
    <col min="7942" max="8175" width="6.21875" style="59"/>
    <col min="8176" max="8176" width="15.33203125" style="59" customWidth="1"/>
    <col min="8177" max="8177" width="10.109375" style="59" bestFit="1" customWidth="1"/>
    <col min="8178" max="8180" width="14.109375" style="59" bestFit="1" customWidth="1"/>
    <col min="8181" max="8182" width="10.77734375" style="59" customWidth="1"/>
    <col min="8183" max="8183" width="14.109375" style="59" bestFit="1" customWidth="1"/>
    <col min="8184" max="8184" width="5.77734375" style="59" customWidth="1"/>
    <col min="8185" max="8185" width="7.6640625" style="59" bestFit="1" customWidth="1"/>
    <col min="8186" max="8186" width="12.77734375" style="59" bestFit="1" customWidth="1"/>
    <col min="8187" max="8189" width="14.109375" style="59" bestFit="1" customWidth="1"/>
    <col min="8190" max="8190" width="17.21875" style="59" customWidth="1"/>
    <col min="8191" max="8191" width="65.21875" style="59" customWidth="1"/>
    <col min="8192" max="8193" width="15.77734375" style="59" customWidth="1"/>
    <col min="8194" max="8195" width="10.77734375" style="59" customWidth="1"/>
    <col min="8196" max="8196" width="15.77734375" style="59" customWidth="1"/>
    <col min="8197" max="8197" width="10.77734375" style="59" customWidth="1"/>
    <col min="8198" max="8431" width="6.21875" style="59"/>
    <col min="8432" max="8432" width="15.33203125" style="59" customWidth="1"/>
    <col min="8433" max="8433" width="10.109375" style="59" bestFit="1" customWidth="1"/>
    <col min="8434" max="8436" width="14.109375" style="59" bestFit="1" customWidth="1"/>
    <col min="8437" max="8438" width="10.77734375" style="59" customWidth="1"/>
    <col min="8439" max="8439" width="14.109375" style="59" bestFit="1" customWidth="1"/>
    <col min="8440" max="8440" width="5.77734375" style="59" customWidth="1"/>
    <col min="8441" max="8441" width="7.6640625" style="59" bestFit="1" customWidth="1"/>
    <col min="8442" max="8442" width="12.77734375" style="59" bestFit="1" customWidth="1"/>
    <col min="8443" max="8445" width="14.109375" style="59" bestFit="1" customWidth="1"/>
    <col min="8446" max="8446" width="17.21875" style="59" customWidth="1"/>
    <col min="8447" max="8447" width="65.21875" style="59" customWidth="1"/>
    <col min="8448" max="8449" width="15.77734375" style="59" customWidth="1"/>
    <col min="8450" max="8451" width="10.77734375" style="59" customWidth="1"/>
    <col min="8452" max="8452" width="15.77734375" style="59" customWidth="1"/>
    <col min="8453" max="8453" width="10.77734375" style="59" customWidth="1"/>
    <col min="8454" max="8687" width="6.21875" style="59"/>
    <col min="8688" max="8688" width="15.33203125" style="59" customWidth="1"/>
    <col min="8689" max="8689" width="10.109375" style="59" bestFit="1" customWidth="1"/>
    <col min="8690" max="8692" width="14.109375" style="59" bestFit="1" customWidth="1"/>
    <col min="8693" max="8694" width="10.77734375" style="59" customWidth="1"/>
    <col min="8695" max="8695" width="14.109375" style="59" bestFit="1" customWidth="1"/>
    <col min="8696" max="8696" width="5.77734375" style="59" customWidth="1"/>
    <col min="8697" max="8697" width="7.6640625" style="59" bestFit="1" customWidth="1"/>
    <col min="8698" max="8698" width="12.77734375" style="59" bestFit="1" customWidth="1"/>
    <col min="8699" max="8701" width="14.109375" style="59" bestFit="1" customWidth="1"/>
    <col min="8702" max="8702" width="17.21875" style="59" customWidth="1"/>
    <col min="8703" max="8703" width="65.21875" style="59" customWidth="1"/>
    <col min="8704" max="8705" width="15.77734375" style="59" customWidth="1"/>
    <col min="8706" max="8707" width="10.77734375" style="59" customWidth="1"/>
    <col min="8708" max="8708" width="15.77734375" style="59" customWidth="1"/>
    <col min="8709" max="8709" width="10.77734375" style="59" customWidth="1"/>
    <col min="8710" max="8943" width="6.21875" style="59"/>
    <col min="8944" max="8944" width="15.33203125" style="59" customWidth="1"/>
    <col min="8945" max="8945" width="10.109375" style="59" bestFit="1" customWidth="1"/>
    <col min="8946" max="8948" width="14.109375" style="59" bestFit="1" customWidth="1"/>
    <col min="8949" max="8950" width="10.77734375" style="59" customWidth="1"/>
    <col min="8951" max="8951" width="14.109375" style="59" bestFit="1" customWidth="1"/>
    <col min="8952" max="8952" width="5.77734375" style="59" customWidth="1"/>
    <col min="8953" max="8953" width="7.6640625" style="59" bestFit="1" customWidth="1"/>
    <col min="8954" max="8954" width="12.77734375" style="59" bestFit="1" customWidth="1"/>
    <col min="8955" max="8957" width="14.109375" style="59" bestFit="1" customWidth="1"/>
    <col min="8958" max="8958" width="17.21875" style="59" customWidth="1"/>
    <col min="8959" max="8959" width="65.21875" style="59" customWidth="1"/>
    <col min="8960" max="8961" width="15.77734375" style="59" customWidth="1"/>
    <col min="8962" max="8963" width="10.77734375" style="59" customWidth="1"/>
    <col min="8964" max="8964" width="15.77734375" style="59" customWidth="1"/>
    <col min="8965" max="8965" width="10.77734375" style="59" customWidth="1"/>
    <col min="8966" max="9199" width="6.21875" style="59"/>
    <col min="9200" max="9200" width="15.33203125" style="59" customWidth="1"/>
    <col min="9201" max="9201" width="10.109375" style="59" bestFit="1" customWidth="1"/>
    <col min="9202" max="9204" width="14.109375" style="59" bestFit="1" customWidth="1"/>
    <col min="9205" max="9206" width="10.77734375" style="59" customWidth="1"/>
    <col min="9207" max="9207" width="14.109375" style="59" bestFit="1" customWidth="1"/>
    <col min="9208" max="9208" width="5.77734375" style="59" customWidth="1"/>
    <col min="9209" max="9209" width="7.6640625" style="59" bestFit="1" customWidth="1"/>
    <col min="9210" max="9210" width="12.77734375" style="59" bestFit="1" customWidth="1"/>
    <col min="9211" max="9213" width="14.109375" style="59" bestFit="1" customWidth="1"/>
    <col min="9214" max="9214" width="17.21875" style="59" customWidth="1"/>
    <col min="9215" max="9215" width="65.21875" style="59" customWidth="1"/>
    <col min="9216" max="9217" width="15.77734375" style="59" customWidth="1"/>
    <col min="9218" max="9219" width="10.77734375" style="59" customWidth="1"/>
    <col min="9220" max="9220" width="15.77734375" style="59" customWidth="1"/>
    <col min="9221" max="9221" width="10.77734375" style="59" customWidth="1"/>
    <col min="9222" max="9455" width="6.21875" style="59"/>
    <col min="9456" max="9456" width="15.33203125" style="59" customWidth="1"/>
    <col min="9457" max="9457" width="10.109375" style="59" bestFit="1" customWidth="1"/>
    <col min="9458" max="9460" width="14.109375" style="59" bestFit="1" customWidth="1"/>
    <col min="9461" max="9462" width="10.77734375" style="59" customWidth="1"/>
    <col min="9463" max="9463" width="14.109375" style="59" bestFit="1" customWidth="1"/>
    <col min="9464" max="9464" width="5.77734375" style="59" customWidth="1"/>
    <col min="9465" max="9465" width="7.6640625" style="59" bestFit="1" customWidth="1"/>
    <col min="9466" max="9466" width="12.77734375" style="59" bestFit="1" customWidth="1"/>
    <col min="9467" max="9469" width="14.109375" style="59" bestFit="1" customWidth="1"/>
    <col min="9470" max="9470" width="17.21875" style="59" customWidth="1"/>
    <col min="9471" max="9471" width="65.21875" style="59" customWidth="1"/>
    <col min="9472" max="9473" width="15.77734375" style="59" customWidth="1"/>
    <col min="9474" max="9475" width="10.77734375" style="59" customWidth="1"/>
    <col min="9476" max="9476" width="15.77734375" style="59" customWidth="1"/>
    <col min="9477" max="9477" width="10.77734375" style="59" customWidth="1"/>
    <col min="9478" max="9711" width="6.21875" style="59"/>
    <col min="9712" max="9712" width="15.33203125" style="59" customWidth="1"/>
    <col min="9713" max="9713" width="10.109375" style="59" bestFit="1" customWidth="1"/>
    <col min="9714" max="9716" width="14.109375" style="59" bestFit="1" customWidth="1"/>
    <col min="9717" max="9718" width="10.77734375" style="59" customWidth="1"/>
    <col min="9719" max="9719" width="14.109375" style="59" bestFit="1" customWidth="1"/>
    <col min="9720" max="9720" width="5.77734375" style="59" customWidth="1"/>
    <col min="9721" max="9721" width="7.6640625" style="59" bestFit="1" customWidth="1"/>
    <col min="9722" max="9722" width="12.77734375" style="59" bestFit="1" customWidth="1"/>
    <col min="9723" max="9725" width="14.109375" style="59" bestFit="1" customWidth="1"/>
    <col min="9726" max="9726" width="17.21875" style="59" customWidth="1"/>
    <col min="9727" max="9727" width="65.21875" style="59" customWidth="1"/>
    <col min="9728" max="9729" width="15.77734375" style="59" customWidth="1"/>
    <col min="9730" max="9731" width="10.77734375" style="59" customWidth="1"/>
    <col min="9732" max="9732" width="15.77734375" style="59" customWidth="1"/>
    <col min="9733" max="9733" width="10.77734375" style="59" customWidth="1"/>
    <col min="9734" max="9967" width="6.21875" style="59"/>
    <col min="9968" max="9968" width="15.33203125" style="59" customWidth="1"/>
    <col min="9969" max="9969" width="10.109375" style="59" bestFit="1" customWidth="1"/>
    <col min="9970" max="9972" width="14.109375" style="59" bestFit="1" customWidth="1"/>
    <col min="9973" max="9974" width="10.77734375" style="59" customWidth="1"/>
    <col min="9975" max="9975" width="14.109375" style="59" bestFit="1" customWidth="1"/>
    <col min="9976" max="9976" width="5.77734375" style="59" customWidth="1"/>
    <col min="9977" max="9977" width="7.6640625" style="59" bestFit="1" customWidth="1"/>
    <col min="9978" max="9978" width="12.77734375" style="59" bestFit="1" customWidth="1"/>
    <col min="9979" max="9981" width="14.109375" style="59" bestFit="1" customWidth="1"/>
    <col min="9982" max="9982" width="17.21875" style="59" customWidth="1"/>
    <col min="9983" max="9983" width="65.21875" style="59" customWidth="1"/>
    <col min="9984" max="9985" width="15.77734375" style="59" customWidth="1"/>
    <col min="9986" max="9987" width="10.77734375" style="59" customWidth="1"/>
    <col min="9988" max="9988" width="15.77734375" style="59" customWidth="1"/>
    <col min="9989" max="9989" width="10.77734375" style="59" customWidth="1"/>
    <col min="9990" max="10223" width="6.21875" style="59"/>
    <col min="10224" max="10224" width="15.33203125" style="59" customWidth="1"/>
    <col min="10225" max="10225" width="10.109375" style="59" bestFit="1" customWidth="1"/>
    <col min="10226" max="10228" width="14.109375" style="59" bestFit="1" customWidth="1"/>
    <col min="10229" max="10230" width="10.77734375" style="59" customWidth="1"/>
    <col min="10231" max="10231" width="14.109375" style="59" bestFit="1" customWidth="1"/>
    <col min="10232" max="10232" width="5.77734375" style="59" customWidth="1"/>
    <col min="10233" max="10233" width="7.6640625" style="59" bestFit="1" customWidth="1"/>
    <col min="10234" max="10234" width="12.77734375" style="59" bestFit="1" customWidth="1"/>
    <col min="10235" max="10237" width="14.109375" style="59" bestFit="1" customWidth="1"/>
    <col min="10238" max="10238" width="17.21875" style="59" customWidth="1"/>
    <col min="10239" max="10239" width="65.21875" style="59" customWidth="1"/>
    <col min="10240" max="10241" width="15.77734375" style="59" customWidth="1"/>
    <col min="10242" max="10243" width="10.77734375" style="59" customWidth="1"/>
    <col min="10244" max="10244" width="15.77734375" style="59" customWidth="1"/>
    <col min="10245" max="10245" width="10.77734375" style="59" customWidth="1"/>
    <col min="10246" max="10479" width="6.21875" style="59"/>
    <col min="10480" max="10480" width="15.33203125" style="59" customWidth="1"/>
    <col min="10481" max="10481" width="10.109375" style="59" bestFit="1" customWidth="1"/>
    <col min="10482" max="10484" width="14.109375" style="59" bestFit="1" customWidth="1"/>
    <col min="10485" max="10486" width="10.77734375" style="59" customWidth="1"/>
    <col min="10487" max="10487" width="14.109375" style="59" bestFit="1" customWidth="1"/>
    <col min="10488" max="10488" width="5.77734375" style="59" customWidth="1"/>
    <col min="10489" max="10489" width="7.6640625" style="59" bestFit="1" customWidth="1"/>
    <col min="10490" max="10490" width="12.77734375" style="59" bestFit="1" customWidth="1"/>
    <col min="10491" max="10493" width="14.109375" style="59" bestFit="1" customWidth="1"/>
    <col min="10494" max="10494" width="17.21875" style="59" customWidth="1"/>
    <col min="10495" max="10495" width="65.21875" style="59" customWidth="1"/>
    <col min="10496" max="10497" width="15.77734375" style="59" customWidth="1"/>
    <col min="10498" max="10499" width="10.77734375" style="59" customWidth="1"/>
    <col min="10500" max="10500" width="15.77734375" style="59" customWidth="1"/>
    <col min="10501" max="10501" width="10.77734375" style="59" customWidth="1"/>
    <col min="10502" max="10735" width="6.21875" style="59"/>
    <col min="10736" max="10736" width="15.33203125" style="59" customWidth="1"/>
    <col min="10737" max="10737" width="10.109375" style="59" bestFit="1" customWidth="1"/>
    <col min="10738" max="10740" width="14.109375" style="59" bestFit="1" customWidth="1"/>
    <col min="10741" max="10742" width="10.77734375" style="59" customWidth="1"/>
    <col min="10743" max="10743" width="14.109375" style="59" bestFit="1" customWidth="1"/>
    <col min="10744" max="10744" width="5.77734375" style="59" customWidth="1"/>
    <col min="10745" max="10745" width="7.6640625" style="59" bestFit="1" customWidth="1"/>
    <col min="10746" max="10746" width="12.77734375" style="59" bestFit="1" customWidth="1"/>
    <col min="10747" max="10749" width="14.109375" style="59" bestFit="1" customWidth="1"/>
    <col min="10750" max="10750" width="17.21875" style="59" customWidth="1"/>
    <col min="10751" max="10751" width="65.21875" style="59" customWidth="1"/>
    <col min="10752" max="10753" width="15.77734375" style="59" customWidth="1"/>
    <col min="10754" max="10755" width="10.77734375" style="59" customWidth="1"/>
    <col min="10756" max="10756" width="15.77734375" style="59" customWidth="1"/>
    <col min="10757" max="10757" width="10.77734375" style="59" customWidth="1"/>
    <col min="10758" max="10991" width="6.21875" style="59"/>
    <col min="10992" max="10992" width="15.33203125" style="59" customWidth="1"/>
    <col min="10993" max="10993" width="10.109375" style="59" bestFit="1" customWidth="1"/>
    <col min="10994" max="10996" width="14.109375" style="59" bestFit="1" customWidth="1"/>
    <col min="10997" max="10998" width="10.77734375" style="59" customWidth="1"/>
    <col min="10999" max="10999" width="14.109375" style="59" bestFit="1" customWidth="1"/>
    <col min="11000" max="11000" width="5.77734375" style="59" customWidth="1"/>
    <col min="11001" max="11001" width="7.6640625" style="59" bestFit="1" customWidth="1"/>
    <col min="11002" max="11002" width="12.77734375" style="59" bestFit="1" customWidth="1"/>
    <col min="11003" max="11005" width="14.109375" style="59" bestFit="1" customWidth="1"/>
    <col min="11006" max="11006" width="17.21875" style="59" customWidth="1"/>
    <col min="11007" max="11007" width="65.21875" style="59" customWidth="1"/>
    <col min="11008" max="11009" width="15.77734375" style="59" customWidth="1"/>
    <col min="11010" max="11011" width="10.77734375" style="59" customWidth="1"/>
    <col min="11012" max="11012" width="15.77734375" style="59" customWidth="1"/>
    <col min="11013" max="11013" width="10.77734375" style="59" customWidth="1"/>
    <col min="11014" max="11247" width="6.21875" style="59"/>
    <col min="11248" max="11248" width="15.33203125" style="59" customWidth="1"/>
    <col min="11249" max="11249" width="10.109375" style="59" bestFit="1" customWidth="1"/>
    <col min="11250" max="11252" width="14.109375" style="59" bestFit="1" customWidth="1"/>
    <col min="11253" max="11254" width="10.77734375" style="59" customWidth="1"/>
    <col min="11255" max="11255" width="14.109375" style="59" bestFit="1" customWidth="1"/>
    <col min="11256" max="11256" width="5.77734375" style="59" customWidth="1"/>
    <col min="11257" max="11257" width="7.6640625" style="59" bestFit="1" customWidth="1"/>
    <col min="11258" max="11258" width="12.77734375" style="59" bestFit="1" customWidth="1"/>
    <col min="11259" max="11261" width="14.109375" style="59" bestFit="1" customWidth="1"/>
    <col min="11262" max="11262" width="17.21875" style="59" customWidth="1"/>
    <col min="11263" max="11263" width="65.21875" style="59" customWidth="1"/>
    <col min="11264" max="11265" width="15.77734375" style="59" customWidth="1"/>
    <col min="11266" max="11267" width="10.77734375" style="59" customWidth="1"/>
    <col min="11268" max="11268" width="15.77734375" style="59" customWidth="1"/>
    <col min="11269" max="11269" width="10.77734375" style="59" customWidth="1"/>
    <col min="11270" max="11503" width="6.21875" style="59"/>
    <col min="11504" max="11504" width="15.33203125" style="59" customWidth="1"/>
    <col min="11505" max="11505" width="10.109375" style="59" bestFit="1" customWidth="1"/>
    <col min="11506" max="11508" width="14.109375" style="59" bestFit="1" customWidth="1"/>
    <col min="11509" max="11510" width="10.77734375" style="59" customWidth="1"/>
    <col min="11511" max="11511" width="14.109375" style="59" bestFit="1" customWidth="1"/>
    <col min="11512" max="11512" width="5.77734375" style="59" customWidth="1"/>
    <col min="11513" max="11513" width="7.6640625" style="59" bestFit="1" customWidth="1"/>
    <col min="11514" max="11514" width="12.77734375" style="59" bestFit="1" customWidth="1"/>
    <col min="11515" max="11517" width="14.109375" style="59" bestFit="1" customWidth="1"/>
    <col min="11518" max="11518" width="17.21875" style="59" customWidth="1"/>
    <col min="11519" max="11519" width="65.21875" style="59" customWidth="1"/>
    <col min="11520" max="11521" width="15.77734375" style="59" customWidth="1"/>
    <col min="11522" max="11523" width="10.77734375" style="59" customWidth="1"/>
    <col min="11524" max="11524" width="15.77734375" style="59" customWidth="1"/>
    <col min="11525" max="11525" width="10.77734375" style="59" customWidth="1"/>
    <col min="11526" max="11759" width="6.21875" style="59"/>
    <col min="11760" max="11760" width="15.33203125" style="59" customWidth="1"/>
    <col min="11761" max="11761" width="10.109375" style="59" bestFit="1" customWidth="1"/>
    <col min="11762" max="11764" width="14.109375" style="59" bestFit="1" customWidth="1"/>
    <col min="11765" max="11766" width="10.77734375" style="59" customWidth="1"/>
    <col min="11767" max="11767" width="14.109375" style="59" bestFit="1" customWidth="1"/>
    <col min="11768" max="11768" width="5.77734375" style="59" customWidth="1"/>
    <col min="11769" max="11769" width="7.6640625" style="59" bestFit="1" customWidth="1"/>
    <col min="11770" max="11770" width="12.77734375" style="59" bestFit="1" customWidth="1"/>
    <col min="11771" max="11773" width="14.109375" style="59" bestFit="1" customWidth="1"/>
    <col min="11774" max="11774" width="17.21875" style="59" customWidth="1"/>
    <col min="11775" max="11775" width="65.21875" style="59" customWidth="1"/>
    <col min="11776" max="11777" width="15.77734375" style="59" customWidth="1"/>
    <col min="11778" max="11779" width="10.77734375" style="59" customWidth="1"/>
    <col min="11780" max="11780" width="15.77734375" style="59" customWidth="1"/>
    <col min="11781" max="11781" width="10.77734375" style="59" customWidth="1"/>
    <col min="11782" max="12015" width="6.21875" style="59"/>
    <col min="12016" max="12016" width="15.33203125" style="59" customWidth="1"/>
    <col min="12017" max="12017" width="10.109375" style="59" bestFit="1" customWidth="1"/>
    <col min="12018" max="12020" width="14.109375" style="59" bestFit="1" customWidth="1"/>
    <col min="12021" max="12022" width="10.77734375" style="59" customWidth="1"/>
    <col min="12023" max="12023" width="14.109375" style="59" bestFit="1" customWidth="1"/>
    <col min="12024" max="12024" width="5.77734375" style="59" customWidth="1"/>
    <col min="12025" max="12025" width="7.6640625" style="59" bestFit="1" customWidth="1"/>
    <col min="12026" max="12026" width="12.77734375" style="59" bestFit="1" customWidth="1"/>
    <col min="12027" max="12029" width="14.109375" style="59" bestFit="1" customWidth="1"/>
    <col min="12030" max="12030" width="17.21875" style="59" customWidth="1"/>
    <col min="12031" max="12031" width="65.21875" style="59" customWidth="1"/>
    <col min="12032" max="12033" width="15.77734375" style="59" customWidth="1"/>
    <col min="12034" max="12035" width="10.77734375" style="59" customWidth="1"/>
    <col min="12036" max="12036" width="15.77734375" style="59" customWidth="1"/>
    <col min="12037" max="12037" width="10.77734375" style="59" customWidth="1"/>
    <col min="12038" max="12271" width="6.21875" style="59"/>
    <col min="12272" max="12272" width="15.33203125" style="59" customWidth="1"/>
    <col min="12273" max="12273" width="10.109375" style="59" bestFit="1" customWidth="1"/>
    <col min="12274" max="12276" width="14.109375" style="59" bestFit="1" customWidth="1"/>
    <col min="12277" max="12278" width="10.77734375" style="59" customWidth="1"/>
    <col min="12279" max="12279" width="14.109375" style="59" bestFit="1" customWidth="1"/>
    <col min="12280" max="12280" width="5.77734375" style="59" customWidth="1"/>
    <col min="12281" max="12281" width="7.6640625" style="59" bestFit="1" customWidth="1"/>
    <col min="12282" max="12282" width="12.77734375" style="59" bestFit="1" customWidth="1"/>
    <col min="12283" max="12285" width="14.109375" style="59" bestFit="1" customWidth="1"/>
    <col min="12286" max="12286" width="17.21875" style="59" customWidth="1"/>
    <col min="12287" max="12287" width="65.21875" style="59" customWidth="1"/>
    <col min="12288" max="12289" width="15.77734375" style="59" customWidth="1"/>
    <col min="12290" max="12291" width="10.77734375" style="59" customWidth="1"/>
    <col min="12292" max="12292" width="15.77734375" style="59" customWidth="1"/>
    <col min="12293" max="12293" width="10.77734375" style="59" customWidth="1"/>
    <col min="12294" max="12527" width="6.21875" style="59"/>
    <col min="12528" max="12528" width="15.33203125" style="59" customWidth="1"/>
    <col min="12529" max="12529" width="10.109375" style="59" bestFit="1" customWidth="1"/>
    <col min="12530" max="12532" width="14.109375" style="59" bestFit="1" customWidth="1"/>
    <col min="12533" max="12534" width="10.77734375" style="59" customWidth="1"/>
    <col min="12535" max="12535" width="14.109375" style="59" bestFit="1" customWidth="1"/>
    <col min="12536" max="12536" width="5.77734375" style="59" customWidth="1"/>
    <col min="12537" max="12537" width="7.6640625" style="59" bestFit="1" customWidth="1"/>
    <col min="12538" max="12538" width="12.77734375" style="59" bestFit="1" customWidth="1"/>
    <col min="12539" max="12541" width="14.109375" style="59" bestFit="1" customWidth="1"/>
    <col min="12542" max="12542" width="17.21875" style="59" customWidth="1"/>
    <col min="12543" max="12543" width="65.21875" style="59" customWidth="1"/>
    <col min="12544" max="12545" width="15.77734375" style="59" customWidth="1"/>
    <col min="12546" max="12547" width="10.77734375" style="59" customWidth="1"/>
    <col min="12548" max="12548" width="15.77734375" style="59" customWidth="1"/>
    <col min="12549" max="12549" width="10.77734375" style="59" customWidth="1"/>
    <col min="12550" max="12783" width="6.21875" style="59"/>
    <col min="12784" max="12784" width="15.33203125" style="59" customWidth="1"/>
    <col min="12785" max="12785" width="10.109375" style="59" bestFit="1" customWidth="1"/>
    <col min="12786" max="12788" width="14.109375" style="59" bestFit="1" customWidth="1"/>
    <col min="12789" max="12790" width="10.77734375" style="59" customWidth="1"/>
    <col min="12791" max="12791" width="14.109375" style="59" bestFit="1" customWidth="1"/>
    <col min="12792" max="12792" width="5.77734375" style="59" customWidth="1"/>
    <col min="12793" max="12793" width="7.6640625" style="59" bestFit="1" customWidth="1"/>
    <col min="12794" max="12794" width="12.77734375" style="59" bestFit="1" customWidth="1"/>
    <col min="12795" max="12797" width="14.109375" style="59" bestFit="1" customWidth="1"/>
    <col min="12798" max="12798" width="17.21875" style="59" customWidth="1"/>
    <col min="12799" max="12799" width="65.21875" style="59" customWidth="1"/>
    <col min="12800" max="12801" width="15.77734375" style="59" customWidth="1"/>
    <col min="12802" max="12803" width="10.77734375" style="59" customWidth="1"/>
    <col min="12804" max="12804" width="15.77734375" style="59" customWidth="1"/>
    <col min="12805" max="12805" width="10.77734375" style="59" customWidth="1"/>
    <col min="12806" max="13039" width="6.21875" style="59"/>
    <col min="13040" max="13040" width="15.33203125" style="59" customWidth="1"/>
    <col min="13041" max="13041" width="10.109375" style="59" bestFit="1" customWidth="1"/>
    <col min="13042" max="13044" width="14.109375" style="59" bestFit="1" customWidth="1"/>
    <col min="13045" max="13046" width="10.77734375" style="59" customWidth="1"/>
    <col min="13047" max="13047" width="14.109375" style="59" bestFit="1" customWidth="1"/>
    <col min="13048" max="13048" width="5.77734375" style="59" customWidth="1"/>
    <col min="13049" max="13049" width="7.6640625" style="59" bestFit="1" customWidth="1"/>
    <col min="13050" max="13050" width="12.77734375" style="59" bestFit="1" customWidth="1"/>
    <col min="13051" max="13053" width="14.109375" style="59" bestFit="1" customWidth="1"/>
    <col min="13054" max="13054" width="17.21875" style="59" customWidth="1"/>
    <col min="13055" max="13055" width="65.21875" style="59" customWidth="1"/>
    <col min="13056" max="13057" width="15.77734375" style="59" customWidth="1"/>
    <col min="13058" max="13059" width="10.77734375" style="59" customWidth="1"/>
    <col min="13060" max="13060" width="15.77734375" style="59" customWidth="1"/>
    <col min="13061" max="13061" width="10.77734375" style="59" customWidth="1"/>
    <col min="13062" max="13295" width="6.21875" style="59"/>
    <col min="13296" max="13296" width="15.33203125" style="59" customWidth="1"/>
    <col min="13297" max="13297" width="10.109375" style="59" bestFit="1" customWidth="1"/>
    <col min="13298" max="13300" width="14.109375" style="59" bestFit="1" customWidth="1"/>
    <col min="13301" max="13302" width="10.77734375" style="59" customWidth="1"/>
    <col min="13303" max="13303" width="14.109375" style="59" bestFit="1" customWidth="1"/>
    <col min="13304" max="13304" width="5.77734375" style="59" customWidth="1"/>
    <col min="13305" max="13305" width="7.6640625" style="59" bestFit="1" customWidth="1"/>
    <col min="13306" max="13306" width="12.77734375" style="59" bestFit="1" customWidth="1"/>
    <col min="13307" max="13309" width="14.109375" style="59" bestFit="1" customWidth="1"/>
    <col min="13310" max="13310" width="17.21875" style="59" customWidth="1"/>
    <col min="13311" max="13311" width="65.21875" style="59" customWidth="1"/>
    <col min="13312" max="13313" width="15.77734375" style="59" customWidth="1"/>
    <col min="13314" max="13315" width="10.77734375" style="59" customWidth="1"/>
    <col min="13316" max="13316" width="15.77734375" style="59" customWidth="1"/>
    <col min="13317" max="13317" width="10.77734375" style="59" customWidth="1"/>
    <col min="13318" max="13551" width="6.21875" style="59"/>
    <col min="13552" max="13552" width="15.33203125" style="59" customWidth="1"/>
    <col min="13553" max="13553" width="10.109375" style="59" bestFit="1" customWidth="1"/>
    <col min="13554" max="13556" width="14.109375" style="59" bestFit="1" customWidth="1"/>
    <col min="13557" max="13558" width="10.77734375" style="59" customWidth="1"/>
    <col min="13559" max="13559" width="14.109375" style="59" bestFit="1" customWidth="1"/>
    <col min="13560" max="13560" width="5.77734375" style="59" customWidth="1"/>
    <col min="13561" max="13561" width="7.6640625" style="59" bestFit="1" customWidth="1"/>
    <col min="13562" max="13562" width="12.77734375" style="59" bestFit="1" customWidth="1"/>
    <col min="13563" max="13565" width="14.109375" style="59" bestFit="1" customWidth="1"/>
    <col min="13566" max="13566" width="17.21875" style="59" customWidth="1"/>
    <col min="13567" max="13567" width="65.21875" style="59" customWidth="1"/>
    <col min="13568" max="13569" width="15.77734375" style="59" customWidth="1"/>
    <col min="13570" max="13571" width="10.77734375" style="59" customWidth="1"/>
    <col min="13572" max="13572" width="15.77734375" style="59" customWidth="1"/>
    <col min="13573" max="13573" width="10.77734375" style="59" customWidth="1"/>
    <col min="13574" max="13807" width="6.21875" style="59"/>
    <col min="13808" max="13808" width="15.33203125" style="59" customWidth="1"/>
    <col min="13809" max="13809" width="10.109375" style="59" bestFit="1" customWidth="1"/>
    <col min="13810" max="13812" width="14.109375" style="59" bestFit="1" customWidth="1"/>
    <col min="13813" max="13814" width="10.77734375" style="59" customWidth="1"/>
    <col min="13815" max="13815" width="14.109375" style="59" bestFit="1" customWidth="1"/>
    <col min="13816" max="13816" width="5.77734375" style="59" customWidth="1"/>
    <col min="13817" max="13817" width="7.6640625" style="59" bestFit="1" customWidth="1"/>
    <col min="13818" max="13818" width="12.77734375" style="59" bestFit="1" customWidth="1"/>
    <col min="13819" max="13821" width="14.109375" style="59" bestFit="1" customWidth="1"/>
    <col min="13822" max="13822" width="17.21875" style="59" customWidth="1"/>
    <col min="13823" max="13823" width="65.21875" style="59" customWidth="1"/>
    <col min="13824" max="13825" width="15.77734375" style="59" customWidth="1"/>
    <col min="13826" max="13827" width="10.77734375" style="59" customWidth="1"/>
    <col min="13828" max="13828" width="15.77734375" style="59" customWidth="1"/>
    <col min="13829" max="13829" width="10.77734375" style="59" customWidth="1"/>
    <col min="13830" max="14063" width="6.21875" style="59"/>
    <col min="14064" max="14064" width="15.33203125" style="59" customWidth="1"/>
    <col min="14065" max="14065" width="10.109375" style="59" bestFit="1" customWidth="1"/>
    <col min="14066" max="14068" width="14.109375" style="59" bestFit="1" customWidth="1"/>
    <col min="14069" max="14070" width="10.77734375" style="59" customWidth="1"/>
    <col min="14071" max="14071" width="14.109375" style="59" bestFit="1" customWidth="1"/>
    <col min="14072" max="14072" width="5.77734375" style="59" customWidth="1"/>
    <col min="14073" max="14073" width="7.6640625" style="59" bestFit="1" customWidth="1"/>
    <col min="14074" max="14074" width="12.77734375" style="59" bestFit="1" customWidth="1"/>
    <col min="14075" max="14077" width="14.109375" style="59" bestFit="1" customWidth="1"/>
    <col min="14078" max="14078" width="17.21875" style="59" customWidth="1"/>
    <col min="14079" max="14079" width="65.21875" style="59" customWidth="1"/>
    <col min="14080" max="14081" width="15.77734375" style="59" customWidth="1"/>
    <col min="14082" max="14083" width="10.77734375" style="59" customWidth="1"/>
    <col min="14084" max="14084" width="15.77734375" style="59" customWidth="1"/>
    <col min="14085" max="14085" width="10.77734375" style="59" customWidth="1"/>
    <col min="14086" max="14319" width="6.21875" style="59"/>
    <col min="14320" max="14320" width="15.33203125" style="59" customWidth="1"/>
    <col min="14321" max="14321" width="10.109375" style="59" bestFit="1" customWidth="1"/>
    <col min="14322" max="14324" width="14.109375" style="59" bestFit="1" customWidth="1"/>
    <col min="14325" max="14326" width="10.77734375" style="59" customWidth="1"/>
    <col min="14327" max="14327" width="14.109375" style="59" bestFit="1" customWidth="1"/>
    <col min="14328" max="14328" width="5.77734375" style="59" customWidth="1"/>
    <col min="14329" max="14329" width="7.6640625" style="59" bestFit="1" customWidth="1"/>
    <col min="14330" max="14330" width="12.77734375" style="59" bestFit="1" customWidth="1"/>
    <col min="14331" max="14333" width="14.109375" style="59" bestFit="1" customWidth="1"/>
    <col min="14334" max="14334" width="17.21875" style="59" customWidth="1"/>
    <col min="14335" max="14335" width="65.21875" style="59" customWidth="1"/>
    <col min="14336" max="14337" width="15.77734375" style="59" customWidth="1"/>
    <col min="14338" max="14339" width="10.77734375" style="59" customWidth="1"/>
    <col min="14340" max="14340" width="15.77734375" style="59" customWidth="1"/>
    <col min="14341" max="14341" width="10.77734375" style="59" customWidth="1"/>
    <col min="14342" max="14575" width="6.21875" style="59"/>
    <col min="14576" max="14576" width="15.33203125" style="59" customWidth="1"/>
    <col min="14577" max="14577" width="10.109375" style="59" bestFit="1" customWidth="1"/>
    <col min="14578" max="14580" width="14.109375" style="59" bestFit="1" customWidth="1"/>
    <col min="14581" max="14582" width="10.77734375" style="59" customWidth="1"/>
    <col min="14583" max="14583" width="14.109375" style="59" bestFit="1" customWidth="1"/>
    <col min="14584" max="14584" width="5.77734375" style="59" customWidth="1"/>
    <col min="14585" max="14585" width="7.6640625" style="59" bestFit="1" customWidth="1"/>
    <col min="14586" max="14586" width="12.77734375" style="59" bestFit="1" customWidth="1"/>
    <col min="14587" max="14589" width="14.109375" style="59" bestFit="1" customWidth="1"/>
    <col min="14590" max="14590" width="17.21875" style="59" customWidth="1"/>
    <col min="14591" max="14591" width="65.21875" style="59" customWidth="1"/>
    <col min="14592" max="14593" width="15.77734375" style="59" customWidth="1"/>
    <col min="14594" max="14595" width="10.77734375" style="59" customWidth="1"/>
    <col min="14596" max="14596" width="15.77734375" style="59" customWidth="1"/>
    <col min="14597" max="14597" width="10.77734375" style="59" customWidth="1"/>
    <col min="14598" max="14831" width="6.21875" style="59"/>
    <col min="14832" max="14832" width="15.33203125" style="59" customWidth="1"/>
    <col min="14833" max="14833" width="10.109375" style="59" bestFit="1" customWidth="1"/>
    <col min="14834" max="14836" width="14.109375" style="59" bestFit="1" customWidth="1"/>
    <col min="14837" max="14838" width="10.77734375" style="59" customWidth="1"/>
    <col min="14839" max="14839" width="14.109375" style="59" bestFit="1" customWidth="1"/>
    <col min="14840" max="14840" width="5.77734375" style="59" customWidth="1"/>
    <col min="14841" max="14841" width="7.6640625" style="59" bestFit="1" customWidth="1"/>
    <col min="14842" max="14842" width="12.77734375" style="59" bestFit="1" customWidth="1"/>
    <col min="14843" max="14845" width="14.109375" style="59" bestFit="1" customWidth="1"/>
    <col min="14846" max="14846" width="17.21875" style="59" customWidth="1"/>
    <col min="14847" max="14847" width="65.21875" style="59" customWidth="1"/>
    <col min="14848" max="14849" width="15.77734375" style="59" customWidth="1"/>
    <col min="14850" max="14851" width="10.77734375" style="59" customWidth="1"/>
    <col min="14852" max="14852" width="15.77734375" style="59" customWidth="1"/>
    <col min="14853" max="14853" width="10.77734375" style="59" customWidth="1"/>
    <col min="14854" max="15087" width="6.21875" style="59"/>
    <col min="15088" max="15088" width="15.33203125" style="59" customWidth="1"/>
    <col min="15089" max="15089" width="10.109375" style="59" bestFit="1" customWidth="1"/>
    <col min="15090" max="15092" width="14.109375" style="59" bestFit="1" customWidth="1"/>
    <col min="15093" max="15094" width="10.77734375" style="59" customWidth="1"/>
    <col min="15095" max="15095" width="14.109375" style="59" bestFit="1" customWidth="1"/>
    <col min="15096" max="15096" width="5.77734375" style="59" customWidth="1"/>
    <col min="15097" max="15097" width="7.6640625" style="59" bestFit="1" customWidth="1"/>
    <col min="15098" max="15098" width="12.77734375" style="59" bestFit="1" customWidth="1"/>
    <col min="15099" max="15101" width="14.109375" style="59" bestFit="1" customWidth="1"/>
    <col min="15102" max="15102" width="17.21875" style="59" customWidth="1"/>
    <col min="15103" max="15103" width="65.21875" style="59" customWidth="1"/>
    <col min="15104" max="15105" width="15.77734375" style="59" customWidth="1"/>
    <col min="15106" max="15107" width="10.77734375" style="59" customWidth="1"/>
    <col min="15108" max="15108" width="15.77734375" style="59" customWidth="1"/>
    <col min="15109" max="15109" width="10.77734375" style="59" customWidth="1"/>
    <col min="15110" max="15343" width="6.21875" style="59"/>
    <col min="15344" max="15344" width="15.33203125" style="59" customWidth="1"/>
    <col min="15345" max="15345" width="10.109375" style="59" bestFit="1" customWidth="1"/>
    <col min="15346" max="15348" width="14.109375" style="59" bestFit="1" customWidth="1"/>
    <col min="15349" max="15350" width="10.77734375" style="59" customWidth="1"/>
    <col min="15351" max="15351" width="14.109375" style="59" bestFit="1" customWidth="1"/>
    <col min="15352" max="15352" width="5.77734375" style="59" customWidth="1"/>
    <col min="15353" max="15353" width="7.6640625" style="59" bestFit="1" customWidth="1"/>
    <col min="15354" max="15354" width="12.77734375" style="59" bestFit="1" customWidth="1"/>
    <col min="15355" max="15357" width="14.109375" style="59" bestFit="1" customWidth="1"/>
    <col min="15358" max="15358" width="17.21875" style="59" customWidth="1"/>
    <col min="15359" max="15359" width="65.21875" style="59" customWidth="1"/>
    <col min="15360" max="15361" width="15.77734375" style="59" customWidth="1"/>
    <col min="15362" max="15363" width="10.77734375" style="59" customWidth="1"/>
    <col min="15364" max="15364" width="15.77734375" style="59" customWidth="1"/>
    <col min="15365" max="15365" width="10.77734375" style="59" customWidth="1"/>
    <col min="15366" max="15599" width="6.21875" style="59"/>
    <col min="15600" max="15600" width="15.33203125" style="59" customWidth="1"/>
    <col min="15601" max="15601" width="10.109375" style="59" bestFit="1" customWidth="1"/>
    <col min="15602" max="15604" width="14.109375" style="59" bestFit="1" customWidth="1"/>
    <col min="15605" max="15606" width="10.77734375" style="59" customWidth="1"/>
    <col min="15607" max="15607" width="14.109375" style="59" bestFit="1" customWidth="1"/>
    <col min="15608" max="15608" width="5.77734375" style="59" customWidth="1"/>
    <col min="15609" max="15609" width="7.6640625" style="59" bestFit="1" customWidth="1"/>
    <col min="15610" max="15610" width="12.77734375" style="59" bestFit="1" customWidth="1"/>
    <col min="15611" max="15613" width="14.109375" style="59" bestFit="1" customWidth="1"/>
    <col min="15614" max="15614" width="17.21875" style="59" customWidth="1"/>
    <col min="15615" max="15615" width="65.21875" style="59" customWidth="1"/>
    <col min="15616" max="15617" width="15.77734375" style="59" customWidth="1"/>
    <col min="15618" max="15619" width="10.77734375" style="59" customWidth="1"/>
    <col min="15620" max="15620" width="15.77734375" style="59" customWidth="1"/>
    <col min="15621" max="15621" width="10.77734375" style="59" customWidth="1"/>
    <col min="15622" max="15855" width="6.21875" style="59"/>
    <col min="15856" max="15856" width="15.33203125" style="59" customWidth="1"/>
    <col min="15857" max="15857" width="10.109375" style="59" bestFit="1" customWidth="1"/>
    <col min="15858" max="15860" width="14.109375" style="59" bestFit="1" customWidth="1"/>
    <col min="15861" max="15862" width="10.77734375" style="59" customWidth="1"/>
    <col min="15863" max="15863" width="14.109375" style="59" bestFit="1" customWidth="1"/>
    <col min="15864" max="15864" width="5.77734375" style="59" customWidth="1"/>
    <col min="15865" max="15865" width="7.6640625" style="59" bestFit="1" customWidth="1"/>
    <col min="15866" max="15866" width="12.77734375" style="59" bestFit="1" customWidth="1"/>
    <col min="15867" max="15869" width="14.109375" style="59" bestFit="1" customWidth="1"/>
    <col min="15870" max="15870" width="17.21875" style="59" customWidth="1"/>
    <col min="15871" max="15871" width="65.21875" style="59" customWidth="1"/>
    <col min="15872" max="15873" width="15.77734375" style="59" customWidth="1"/>
    <col min="15874" max="15875" width="10.77734375" style="59" customWidth="1"/>
    <col min="15876" max="15876" width="15.77734375" style="59" customWidth="1"/>
    <col min="15877" max="15877" width="10.77734375" style="59" customWidth="1"/>
    <col min="15878" max="16111" width="6.21875" style="59"/>
    <col min="16112" max="16112" width="15.33203125" style="59" customWidth="1"/>
    <col min="16113" max="16113" width="10.109375" style="59" bestFit="1" customWidth="1"/>
    <col min="16114" max="16116" width="14.109375" style="59" bestFit="1" customWidth="1"/>
    <col min="16117" max="16118" width="10.77734375" style="59" customWidth="1"/>
    <col min="16119" max="16119" width="14.109375" style="59" bestFit="1" customWidth="1"/>
    <col min="16120" max="16120" width="5.77734375" style="59" customWidth="1"/>
    <col min="16121" max="16121" width="7.6640625" style="59" bestFit="1" customWidth="1"/>
    <col min="16122" max="16122" width="12.77734375" style="59" bestFit="1" customWidth="1"/>
    <col min="16123" max="16125" width="14.109375" style="59" bestFit="1" customWidth="1"/>
    <col min="16126" max="16126" width="17.21875" style="59" customWidth="1"/>
    <col min="16127" max="16127" width="65.21875" style="59" customWidth="1"/>
    <col min="16128" max="16129" width="15.77734375" style="59" customWidth="1"/>
    <col min="16130" max="16131" width="10.77734375" style="59" customWidth="1"/>
    <col min="16132" max="16132" width="15.77734375" style="59" customWidth="1"/>
    <col min="16133" max="16133" width="10.77734375" style="59" customWidth="1"/>
    <col min="16134" max="16384" width="6.21875" style="59"/>
  </cols>
  <sheetData>
    <row r="1" spans="1:6" ht="24.95" customHeight="1" x14ac:dyDescent="0.15">
      <c r="A1" s="60"/>
      <c r="B1" s="60"/>
      <c r="C1" s="60"/>
      <c r="D1" s="60"/>
      <c r="E1" s="60"/>
    </row>
    <row r="2" spans="1:6" ht="24.95" customHeight="1" x14ac:dyDescent="0.15">
      <c r="A2" s="61" t="s">
        <v>201</v>
      </c>
      <c r="B2" s="61"/>
      <c r="C2" s="61"/>
      <c r="D2" s="61"/>
      <c r="E2" s="61"/>
    </row>
    <row r="3" spans="1:6" s="63" customFormat="1" ht="24.95" customHeight="1" x14ac:dyDescent="0.15">
      <c r="A3" s="62" t="s">
        <v>199</v>
      </c>
      <c r="B3" s="62"/>
      <c r="C3" s="62"/>
      <c r="D3" s="62"/>
      <c r="E3" s="62"/>
    </row>
    <row r="4" spans="1:6" ht="16.5" customHeight="1" x14ac:dyDescent="0.15">
      <c r="A4" s="64"/>
      <c r="E4" s="67" t="s">
        <v>202</v>
      </c>
    </row>
    <row r="5" spans="1:6" ht="24.95" customHeight="1" x14ac:dyDescent="0.15">
      <c r="A5" s="69" t="s">
        <v>25</v>
      </c>
      <c r="B5" s="69" t="s">
        <v>26</v>
      </c>
      <c r="C5" s="69" t="s">
        <v>30</v>
      </c>
      <c r="D5" s="69" t="s">
        <v>28</v>
      </c>
      <c r="E5" s="69" t="s">
        <v>29</v>
      </c>
    </row>
    <row r="6" spans="1:6" ht="24.95" customHeight="1" x14ac:dyDescent="0.15">
      <c r="A6" s="71"/>
      <c r="B6" s="71"/>
      <c r="C6" s="71"/>
      <c r="D6" s="71"/>
      <c r="E6" s="71"/>
      <c r="F6" s="72"/>
    </row>
    <row r="7" spans="1:6" ht="24.95" customHeight="1" x14ac:dyDescent="0.15">
      <c r="A7" s="73" t="s">
        <v>203</v>
      </c>
      <c r="B7" s="74">
        <v>29148</v>
      </c>
      <c r="C7" s="173">
        <v>501462545</v>
      </c>
      <c r="D7" s="174">
        <v>195013210</v>
      </c>
      <c r="E7" s="175">
        <v>306449335</v>
      </c>
      <c r="F7" s="72"/>
    </row>
    <row r="8" spans="1:6" ht="24.95" customHeight="1" x14ac:dyDescent="0.15">
      <c r="A8" s="75" t="s">
        <v>204</v>
      </c>
      <c r="B8" s="76">
        <v>29004</v>
      </c>
      <c r="C8" s="174">
        <v>910946392</v>
      </c>
      <c r="D8" s="174">
        <v>354256931</v>
      </c>
      <c r="E8" s="175">
        <v>556689461</v>
      </c>
      <c r="F8" s="72"/>
    </row>
    <row r="9" spans="1:6" ht="24.95" customHeight="1" x14ac:dyDescent="0.15">
      <c r="A9" s="75" t="s">
        <v>31</v>
      </c>
      <c r="B9" s="76">
        <v>29677</v>
      </c>
      <c r="C9" s="175">
        <v>2093034981</v>
      </c>
      <c r="D9" s="174">
        <v>732562243</v>
      </c>
      <c r="E9" s="175">
        <v>1360472738</v>
      </c>
      <c r="F9" s="72"/>
    </row>
    <row r="10" spans="1:6" ht="24.95" customHeight="1" x14ac:dyDescent="0.15">
      <c r="A10" s="75" t="s">
        <v>205</v>
      </c>
      <c r="B10" s="76">
        <v>33777</v>
      </c>
      <c r="C10" s="175">
        <v>2058670350</v>
      </c>
      <c r="D10" s="174">
        <v>464861047</v>
      </c>
      <c r="E10" s="175">
        <v>1593809303</v>
      </c>
      <c r="F10" s="72"/>
    </row>
    <row r="11" spans="1:6" ht="24.95" customHeight="1" x14ac:dyDescent="0.15">
      <c r="A11" s="75" t="s">
        <v>206</v>
      </c>
      <c r="B11" s="76">
        <v>41744</v>
      </c>
      <c r="C11" s="175">
        <v>9410172100</v>
      </c>
      <c r="D11" s="174">
        <v>705762908</v>
      </c>
      <c r="E11" s="175">
        <v>8704409192</v>
      </c>
      <c r="F11" s="72"/>
    </row>
    <row r="12" spans="1:6" ht="24.95" customHeight="1" x14ac:dyDescent="0.15">
      <c r="A12" s="75" t="s">
        <v>207</v>
      </c>
      <c r="B12" s="76">
        <v>39631</v>
      </c>
      <c r="C12" s="175">
        <v>8030141852</v>
      </c>
      <c r="D12" s="174">
        <v>1277522568</v>
      </c>
      <c r="E12" s="175">
        <v>6752619284</v>
      </c>
      <c r="F12" s="72"/>
    </row>
    <row r="13" spans="1:6" ht="24.95" customHeight="1" x14ac:dyDescent="0.15">
      <c r="A13" s="75" t="s">
        <v>208</v>
      </c>
      <c r="B13" s="76">
        <v>41985</v>
      </c>
      <c r="C13" s="175">
        <v>320000000</v>
      </c>
      <c r="D13" s="174">
        <v>27272726</v>
      </c>
      <c r="E13" s="175">
        <v>292727274</v>
      </c>
      <c r="F13" s="72"/>
    </row>
    <row r="14" spans="1:6" ht="24.95" customHeight="1" x14ac:dyDescent="0.15">
      <c r="A14" s="75" t="s">
        <v>209</v>
      </c>
      <c r="B14" s="76">
        <v>42167</v>
      </c>
      <c r="C14" s="175">
        <v>1789468478</v>
      </c>
      <c r="D14" s="175">
        <v>90479183</v>
      </c>
      <c r="E14" s="175">
        <v>1698989295</v>
      </c>
      <c r="F14" s="72"/>
    </row>
    <row r="15" spans="1:6" ht="24.95" customHeight="1" x14ac:dyDescent="0.15">
      <c r="A15" s="78"/>
      <c r="B15" s="77"/>
      <c r="C15" s="175"/>
      <c r="D15" s="175"/>
      <c r="E15" s="175"/>
      <c r="F15" s="72"/>
    </row>
    <row r="16" spans="1:6" ht="24.95" customHeight="1" thickBot="1" x14ac:dyDescent="0.2">
      <c r="A16" s="78"/>
      <c r="B16" s="77"/>
      <c r="C16" s="175"/>
      <c r="D16" s="175"/>
      <c r="E16" s="175"/>
      <c r="F16" s="72"/>
    </row>
    <row r="17" spans="1:6" ht="24.95" customHeight="1" thickTop="1" x14ac:dyDescent="0.15">
      <c r="A17" s="79" t="s">
        <v>210</v>
      </c>
      <c r="B17" s="80"/>
      <c r="C17" s="176">
        <f>SUM(C7:C14)</f>
        <v>25113896698</v>
      </c>
      <c r="D17" s="176">
        <f>SUM(D7:D16)</f>
        <v>3847730816</v>
      </c>
      <c r="E17" s="176">
        <f>SUM(E7:E16)</f>
        <v>21266165882</v>
      </c>
      <c r="F17" s="72"/>
    </row>
    <row r="18" spans="1:6" ht="24.95" customHeight="1" x14ac:dyDescent="0.15">
      <c r="A18" s="81"/>
      <c r="B18" s="82"/>
      <c r="C18" s="177"/>
      <c r="D18" s="177"/>
      <c r="E18" s="177"/>
    </row>
    <row r="19" spans="1:6" ht="24.95" customHeight="1" x14ac:dyDescent="0.15">
      <c r="E19" s="83"/>
    </row>
  </sheetData>
  <mergeCells count="7">
    <mergeCell ref="A2:E2"/>
    <mergeCell ref="A3:E3"/>
    <mergeCell ref="A5:A6"/>
    <mergeCell ref="B5:B6"/>
    <mergeCell ref="C5:C6"/>
    <mergeCell ref="D5:D6"/>
    <mergeCell ref="E5:E6"/>
  </mergeCells>
  <phoneticPr fontId="10" type="noConversion"/>
  <printOptions horizontalCentered="1"/>
  <pageMargins left="0.86614173228346458" right="0.86614173228346458" top="0.86614173228346458" bottom="0.98425196850393704" header="0.31496062992125984" footer="0.31496062992125984"/>
  <pageSetup paperSize="9" scale="58" fitToHeight="3" orientation="landscape" r:id="rId1"/>
  <headerFooter alignWithMargins="0">
    <oddFooter xml:space="preserve">&amp;C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showGridLines="0" view="pageBreakPreview" zoomScale="85" zoomScaleSheetLayoutView="85" workbookViewId="0">
      <pane ySplit="5" topLeftCell="A6" activePane="bottomLeft" state="frozen"/>
      <selection activeCell="J16" sqref="J16"/>
      <selection pane="bottomLeft" activeCell="J16" sqref="J16"/>
    </sheetView>
  </sheetViews>
  <sheetFormatPr defaultColWidth="6.21875" defaultRowHeight="24.95" customHeight="1" x14ac:dyDescent="0.15"/>
  <cols>
    <col min="1" max="1" width="33.5546875" style="65" bestFit="1" customWidth="1"/>
    <col min="2" max="2" width="10.109375" style="65" bestFit="1" customWidth="1"/>
    <col min="3" max="5" width="14.109375" style="65" bestFit="1" customWidth="1"/>
    <col min="6" max="6" width="17.21875" style="184" customWidth="1"/>
    <col min="7" max="7" width="65.21875" style="58" customWidth="1"/>
    <col min="8" max="9" width="15.77734375" style="58" customWidth="1"/>
    <col min="10" max="11" width="10.77734375" style="58" customWidth="1"/>
    <col min="12" max="12" width="15.77734375" style="58" customWidth="1"/>
    <col min="13" max="13" width="10.77734375" style="59" customWidth="1"/>
    <col min="14" max="247" width="6.21875" style="59"/>
    <col min="248" max="248" width="15.33203125" style="59" customWidth="1"/>
    <col min="249" max="249" width="10.109375" style="59" bestFit="1" customWidth="1"/>
    <col min="250" max="252" width="14.109375" style="59" bestFit="1" customWidth="1"/>
    <col min="253" max="254" width="10.77734375" style="59" customWidth="1"/>
    <col min="255" max="255" width="14.109375" style="59" bestFit="1" customWidth="1"/>
    <col min="256" max="256" width="5.77734375" style="59" customWidth="1"/>
    <col min="257" max="257" width="7.6640625" style="59" bestFit="1" customWidth="1"/>
    <col min="258" max="258" width="12.77734375" style="59" bestFit="1" customWidth="1"/>
    <col min="259" max="261" width="14.109375" style="59" bestFit="1" customWidth="1"/>
    <col min="262" max="262" width="17.21875" style="59" customWidth="1"/>
    <col min="263" max="263" width="65.21875" style="59" customWidth="1"/>
    <col min="264" max="265" width="15.77734375" style="59" customWidth="1"/>
    <col min="266" max="267" width="10.77734375" style="59" customWidth="1"/>
    <col min="268" max="268" width="15.77734375" style="59" customWidth="1"/>
    <col min="269" max="269" width="10.77734375" style="59" customWidth="1"/>
    <col min="270" max="503" width="6.21875" style="59"/>
    <col min="504" max="504" width="15.33203125" style="59" customWidth="1"/>
    <col min="505" max="505" width="10.109375" style="59" bestFit="1" customWidth="1"/>
    <col min="506" max="508" width="14.109375" style="59" bestFit="1" customWidth="1"/>
    <col min="509" max="510" width="10.77734375" style="59" customWidth="1"/>
    <col min="511" max="511" width="14.109375" style="59" bestFit="1" customWidth="1"/>
    <col min="512" max="512" width="5.77734375" style="59" customWidth="1"/>
    <col min="513" max="513" width="7.6640625" style="59" bestFit="1" customWidth="1"/>
    <col min="514" max="514" width="12.77734375" style="59" bestFit="1" customWidth="1"/>
    <col min="515" max="517" width="14.109375" style="59" bestFit="1" customWidth="1"/>
    <col min="518" max="518" width="17.21875" style="59" customWidth="1"/>
    <col min="519" max="519" width="65.21875" style="59" customWidth="1"/>
    <col min="520" max="521" width="15.77734375" style="59" customWidth="1"/>
    <col min="522" max="523" width="10.77734375" style="59" customWidth="1"/>
    <col min="524" max="524" width="15.77734375" style="59" customWidth="1"/>
    <col min="525" max="525" width="10.77734375" style="59" customWidth="1"/>
    <col min="526" max="759" width="6.21875" style="59"/>
    <col min="760" max="760" width="15.33203125" style="59" customWidth="1"/>
    <col min="761" max="761" width="10.109375" style="59" bestFit="1" customWidth="1"/>
    <col min="762" max="764" width="14.109375" style="59" bestFit="1" customWidth="1"/>
    <col min="765" max="766" width="10.77734375" style="59" customWidth="1"/>
    <col min="767" max="767" width="14.109375" style="59" bestFit="1" customWidth="1"/>
    <col min="768" max="768" width="5.77734375" style="59" customWidth="1"/>
    <col min="769" max="769" width="7.6640625" style="59" bestFit="1" customWidth="1"/>
    <col min="770" max="770" width="12.77734375" style="59" bestFit="1" customWidth="1"/>
    <col min="771" max="773" width="14.109375" style="59" bestFit="1" customWidth="1"/>
    <col min="774" max="774" width="17.21875" style="59" customWidth="1"/>
    <col min="775" max="775" width="65.21875" style="59" customWidth="1"/>
    <col min="776" max="777" width="15.77734375" style="59" customWidth="1"/>
    <col min="778" max="779" width="10.77734375" style="59" customWidth="1"/>
    <col min="780" max="780" width="15.77734375" style="59" customWidth="1"/>
    <col min="781" max="781" width="10.77734375" style="59" customWidth="1"/>
    <col min="782" max="1015" width="6.21875" style="59"/>
    <col min="1016" max="1016" width="15.33203125" style="59" customWidth="1"/>
    <col min="1017" max="1017" width="10.109375" style="59" bestFit="1" customWidth="1"/>
    <col min="1018" max="1020" width="14.109375" style="59" bestFit="1" customWidth="1"/>
    <col min="1021" max="1022" width="10.77734375" style="59" customWidth="1"/>
    <col min="1023" max="1023" width="14.109375" style="59" bestFit="1" customWidth="1"/>
    <col min="1024" max="1024" width="5.77734375" style="59" customWidth="1"/>
    <col min="1025" max="1025" width="7.6640625" style="59" bestFit="1" customWidth="1"/>
    <col min="1026" max="1026" width="12.77734375" style="59" bestFit="1" customWidth="1"/>
    <col min="1027" max="1029" width="14.109375" style="59" bestFit="1" customWidth="1"/>
    <col min="1030" max="1030" width="17.21875" style="59" customWidth="1"/>
    <col min="1031" max="1031" width="65.21875" style="59" customWidth="1"/>
    <col min="1032" max="1033" width="15.77734375" style="59" customWidth="1"/>
    <col min="1034" max="1035" width="10.77734375" style="59" customWidth="1"/>
    <col min="1036" max="1036" width="15.77734375" style="59" customWidth="1"/>
    <col min="1037" max="1037" width="10.77734375" style="59" customWidth="1"/>
    <col min="1038" max="1271" width="6.21875" style="59"/>
    <col min="1272" max="1272" width="15.33203125" style="59" customWidth="1"/>
    <col min="1273" max="1273" width="10.109375" style="59" bestFit="1" customWidth="1"/>
    <col min="1274" max="1276" width="14.109375" style="59" bestFit="1" customWidth="1"/>
    <col min="1277" max="1278" width="10.77734375" style="59" customWidth="1"/>
    <col min="1279" max="1279" width="14.109375" style="59" bestFit="1" customWidth="1"/>
    <col min="1280" max="1280" width="5.77734375" style="59" customWidth="1"/>
    <col min="1281" max="1281" width="7.6640625" style="59" bestFit="1" customWidth="1"/>
    <col min="1282" max="1282" width="12.77734375" style="59" bestFit="1" customWidth="1"/>
    <col min="1283" max="1285" width="14.109375" style="59" bestFit="1" customWidth="1"/>
    <col min="1286" max="1286" width="17.21875" style="59" customWidth="1"/>
    <col min="1287" max="1287" width="65.21875" style="59" customWidth="1"/>
    <col min="1288" max="1289" width="15.77734375" style="59" customWidth="1"/>
    <col min="1290" max="1291" width="10.77734375" style="59" customWidth="1"/>
    <col min="1292" max="1292" width="15.77734375" style="59" customWidth="1"/>
    <col min="1293" max="1293" width="10.77734375" style="59" customWidth="1"/>
    <col min="1294" max="1527" width="6.21875" style="59"/>
    <col min="1528" max="1528" width="15.33203125" style="59" customWidth="1"/>
    <col min="1529" max="1529" width="10.109375" style="59" bestFit="1" customWidth="1"/>
    <col min="1530" max="1532" width="14.109375" style="59" bestFit="1" customWidth="1"/>
    <col min="1533" max="1534" width="10.77734375" style="59" customWidth="1"/>
    <col min="1535" max="1535" width="14.109375" style="59" bestFit="1" customWidth="1"/>
    <col min="1536" max="1536" width="5.77734375" style="59" customWidth="1"/>
    <col min="1537" max="1537" width="7.6640625" style="59" bestFit="1" customWidth="1"/>
    <col min="1538" max="1538" width="12.77734375" style="59" bestFit="1" customWidth="1"/>
    <col min="1539" max="1541" width="14.109375" style="59" bestFit="1" customWidth="1"/>
    <col min="1542" max="1542" width="17.21875" style="59" customWidth="1"/>
    <col min="1543" max="1543" width="65.21875" style="59" customWidth="1"/>
    <col min="1544" max="1545" width="15.77734375" style="59" customWidth="1"/>
    <col min="1546" max="1547" width="10.77734375" style="59" customWidth="1"/>
    <col min="1548" max="1548" width="15.77734375" style="59" customWidth="1"/>
    <col min="1549" max="1549" width="10.77734375" style="59" customWidth="1"/>
    <col min="1550" max="1783" width="6.21875" style="59"/>
    <col min="1784" max="1784" width="15.33203125" style="59" customWidth="1"/>
    <col min="1785" max="1785" width="10.109375" style="59" bestFit="1" customWidth="1"/>
    <col min="1786" max="1788" width="14.109375" style="59" bestFit="1" customWidth="1"/>
    <col min="1789" max="1790" width="10.77734375" style="59" customWidth="1"/>
    <col min="1791" max="1791" width="14.109375" style="59" bestFit="1" customWidth="1"/>
    <col min="1792" max="1792" width="5.77734375" style="59" customWidth="1"/>
    <col min="1793" max="1793" width="7.6640625" style="59" bestFit="1" customWidth="1"/>
    <col min="1794" max="1794" width="12.77734375" style="59" bestFit="1" customWidth="1"/>
    <col min="1795" max="1797" width="14.109375" style="59" bestFit="1" customWidth="1"/>
    <col min="1798" max="1798" width="17.21875" style="59" customWidth="1"/>
    <col min="1799" max="1799" width="65.21875" style="59" customWidth="1"/>
    <col min="1800" max="1801" width="15.77734375" style="59" customWidth="1"/>
    <col min="1802" max="1803" width="10.77734375" style="59" customWidth="1"/>
    <col min="1804" max="1804" width="15.77734375" style="59" customWidth="1"/>
    <col min="1805" max="1805" width="10.77734375" style="59" customWidth="1"/>
    <col min="1806" max="2039" width="6.21875" style="59"/>
    <col min="2040" max="2040" width="15.33203125" style="59" customWidth="1"/>
    <col min="2041" max="2041" width="10.109375" style="59" bestFit="1" customWidth="1"/>
    <col min="2042" max="2044" width="14.109375" style="59" bestFit="1" customWidth="1"/>
    <col min="2045" max="2046" width="10.77734375" style="59" customWidth="1"/>
    <col min="2047" max="2047" width="14.109375" style="59" bestFit="1" customWidth="1"/>
    <col min="2048" max="2048" width="5.77734375" style="59" customWidth="1"/>
    <col min="2049" max="2049" width="7.6640625" style="59" bestFit="1" customWidth="1"/>
    <col min="2050" max="2050" width="12.77734375" style="59" bestFit="1" customWidth="1"/>
    <col min="2051" max="2053" width="14.109375" style="59" bestFit="1" customWidth="1"/>
    <col min="2054" max="2054" width="17.21875" style="59" customWidth="1"/>
    <col min="2055" max="2055" width="65.21875" style="59" customWidth="1"/>
    <col min="2056" max="2057" width="15.77734375" style="59" customWidth="1"/>
    <col min="2058" max="2059" width="10.77734375" style="59" customWidth="1"/>
    <col min="2060" max="2060" width="15.77734375" style="59" customWidth="1"/>
    <col min="2061" max="2061" width="10.77734375" style="59" customWidth="1"/>
    <col min="2062" max="2295" width="6.21875" style="59"/>
    <col min="2296" max="2296" width="15.33203125" style="59" customWidth="1"/>
    <col min="2297" max="2297" width="10.109375" style="59" bestFit="1" customWidth="1"/>
    <col min="2298" max="2300" width="14.109375" style="59" bestFit="1" customWidth="1"/>
    <col min="2301" max="2302" width="10.77734375" style="59" customWidth="1"/>
    <col min="2303" max="2303" width="14.109375" style="59" bestFit="1" customWidth="1"/>
    <col min="2304" max="2304" width="5.77734375" style="59" customWidth="1"/>
    <col min="2305" max="2305" width="7.6640625" style="59" bestFit="1" customWidth="1"/>
    <col min="2306" max="2306" width="12.77734375" style="59" bestFit="1" customWidth="1"/>
    <col min="2307" max="2309" width="14.109375" style="59" bestFit="1" customWidth="1"/>
    <col min="2310" max="2310" width="17.21875" style="59" customWidth="1"/>
    <col min="2311" max="2311" width="65.21875" style="59" customWidth="1"/>
    <col min="2312" max="2313" width="15.77734375" style="59" customWidth="1"/>
    <col min="2314" max="2315" width="10.77734375" style="59" customWidth="1"/>
    <col min="2316" max="2316" width="15.77734375" style="59" customWidth="1"/>
    <col min="2317" max="2317" width="10.77734375" style="59" customWidth="1"/>
    <col min="2318" max="2551" width="6.21875" style="59"/>
    <col min="2552" max="2552" width="15.33203125" style="59" customWidth="1"/>
    <col min="2553" max="2553" width="10.109375" style="59" bestFit="1" customWidth="1"/>
    <col min="2554" max="2556" width="14.109375" style="59" bestFit="1" customWidth="1"/>
    <col min="2557" max="2558" width="10.77734375" style="59" customWidth="1"/>
    <col min="2559" max="2559" width="14.109375" style="59" bestFit="1" customWidth="1"/>
    <col min="2560" max="2560" width="5.77734375" style="59" customWidth="1"/>
    <col min="2561" max="2561" width="7.6640625" style="59" bestFit="1" customWidth="1"/>
    <col min="2562" max="2562" width="12.77734375" style="59" bestFit="1" customWidth="1"/>
    <col min="2563" max="2565" width="14.109375" style="59" bestFit="1" customWidth="1"/>
    <col min="2566" max="2566" width="17.21875" style="59" customWidth="1"/>
    <col min="2567" max="2567" width="65.21875" style="59" customWidth="1"/>
    <col min="2568" max="2569" width="15.77734375" style="59" customWidth="1"/>
    <col min="2570" max="2571" width="10.77734375" style="59" customWidth="1"/>
    <col min="2572" max="2572" width="15.77734375" style="59" customWidth="1"/>
    <col min="2573" max="2573" width="10.77734375" style="59" customWidth="1"/>
    <col min="2574" max="2807" width="6.21875" style="59"/>
    <col min="2808" max="2808" width="15.33203125" style="59" customWidth="1"/>
    <col min="2809" max="2809" width="10.109375" style="59" bestFit="1" customWidth="1"/>
    <col min="2810" max="2812" width="14.109375" style="59" bestFit="1" customWidth="1"/>
    <col min="2813" max="2814" width="10.77734375" style="59" customWidth="1"/>
    <col min="2815" max="2815" width="14.109375" style="59" bestFit="1" customWidth="1"/>
    <col min="2816" max="2816" width="5.77734375" style="59" customWidth="1"/>
    <col min="2817" max="2817" width="7.6640625" style="59" bestFit="1" customWidth="1"/>
    <col min="2818" max="2818" width="12.77734375" style="59" bestFit="1" customWidth="1"/>
    <col min="2819" max="2821" width="14.109375" style="59" bestFit="1" customWidth="1"/>
    <col min="2822" max="2822" width="17.21875" style="59" customWidth="1"/>
    <col min="2823" max="2823" width="65.21875" style="59" customWidth="1"/>
    <col min="2824" max="2825" width="15.77734375" style="59" customWidth="1"/>
    <col min="2826" max="2827" width="10.77734375" style="59" customWidth="1"/>
    <col min="2828" max="2828" width="15.77734375" style="59" customWidth="1"/>
    <col min="2829" max="2829" width="10.77734375" style="59" customWidth="1"/>
    <col min="2830" max="3063" width="6.21875" style="59"/>
    <col min="3064" max="3064" width="15.33203125" style="59" customWidth="1"/>
    <col min="3065" max="3065" width="10.109375" style="59" bestFit="1" customWidth="1"/>
    <col min="3066" max="3068" width="14.109375" style="59" bestFit="1" customWidth="1"/>
    <col min="3069" max="3070" width="10.77734375" style="59" customWidth="1"/>
    <col min="3071" max="3071" width="14.109375" style="59" bestFit="1" customWidth="1"/>
    <col min="3072" max="3072" width="5.77734375" style="59" customWidth="1"/>
    <col min="3073" max="3073" width="7.6640625" style="59" bestFit="1" customWidth="1"/>
    <col min="3074" max="3074" width="12.77734375" style="59" bestFit="1" customWidth="1"/>
    <col min="3075" max="3077" width="14.109375" style="59" bestFit="1" customWidth="1"/>
    <col min="3078" max="3078" width="17.21875" style="59" customWidth="1"/>
    <col min="3079" max="3079" width="65.21875" style="59" customWidth="1"/>
    <col min="3080" max="3081" width="15.77734375" style="59" customWidth="1"/>
    <col min="3082" max="3083" width="10.77734375" style="59" customWidth="1"/>
    <col min="3084" max="3084" width="15.77734375" style="59" customWidth="1"/>
    <col min="3085" max="3085" width="10.77734375" style="59" customWidth="1"/>
    <col min="3086" max="3319" width="6.21875" style="59"/>
    <col min="3320" max="3320" width="15.33203125" style="59" customWidth="1"/>
    <col min="3321" max="3321" width="10.109375" style="59" bestFit="1" customWidth="1"/>
    <col min="3322" max="3324" width="14.109375" style="59" bestFit="1" customWidth="1"/>
    <col min="3325" max="3326" width="10.77734375" style="59" customWidth="1"/>
    <col min="3327" max="3327" width="14.109375" style="59" bestFit="1" customWidth="1"/>
    <col min="3328" max="3328" width="5.77734375" style="59" customWidth="1"/>
    <col min="3329" max="3329" width="7.6640625" style="59" bestFit="1" customWidth="1"/>
    <col min="3330" max="3330" width="12.77734375" style="59" bestFit="1" customWidth="1"/>
    <col min="3331" max="3333" width="14.109375" style="59" bestFit="1" customWidth="1"/>
    <col min="3334" max="3334" width="17.21875" style="59" customWidth="1"/>
    <col min="3335" max="3335" width="65.21875" style="59" customWidth="1"/>
    <col min="3336" max="3337" width="15.77734375" style="59" customWidth="1"/>
    <col min="3338" max="3339" width="10.77734375" style="59" customWidth="1"/>
    <col min="3340" max="3340" width="15.77734375" style="59" customWidth="1"/>
    <col min="3341" max="3341" width="10.77734375" style="59" customWidth="1"/>
    <col min="3342" max="3575" width="6.21875" style="59"/>
    <col min="3576" max="3576" width="15.33203125" style="59" customWidth="1"/>
    <col min="3577" max="3577" width="10.109375" style="59" bestFit="1" customWidth="1"/>
    <col min="3578" max="3580" width="14.109375" style="59" bestFit="1" customWidth="1"/>
    <col min="3581" max="3582" width="10.77734375" style="59" customWidth="1"/>
    <col min="3583" max="3583" width="14.109375" style="59" bestFit="1" customWidth="1"/>
    <col min="3584" max="3584" width="5.77734375" style="59" customWidth="1"/>
    <col min="3585" max="3585" width="7.6640625" style="59" bestFit="1" customWidth="1"/>
    <col min="3586" max="3586" width="12.77734375" style="59" bestFit="1" customWidth="1"/>
    <col min="3587" max="3589" width="14.109375" style="59" bestFit="1" customWidth="1"/>
    <col min="3590" max="3590" width="17.21875" style="59" customWidth="1"/>
    <col min="3591" max="3591" width="65.21875" style="59" customWidth="1"/>
    <col min="3592" max="3593" width="15.77734375" style="59" customWidth="1"/>
    <col min="3594" max="3595" width="10.77734375" style="59" customWidth="1"/>
    <col min="3596" max="3596" width="15.77734375" style="59" customWidth="1"/>
    <col min="3597" max="3597" width="10.77734375" style="59" customWidth="1"/>
    <col min="3598" max="3831" width="6.21875" style="59"/>
    <col min="3832" max="3832" width="15.33203125" style="59" customWidth="1"/>
    <col min="3833" max="3833" width="10.109375" style="59" bestFit="1" customWidth="1"/>
    <col min="3834" max="3836" width="14.109375" style="59" bestFit="1" customWidth="1"/>
    <col min="3837" max="3838" width="10.77734375" style="59" customWidth="1"/>
    <col min="3839" max="3839" width="14.109375" style="59" bestFit="1" customWidth="1"/>
    <col min="3840" max="3840" width="5.77734375" style="59" customWidth="1"/>
    <col min="3841" max="3841" width="7.6640625" style="59" bestFit="1" customWidth="1"/>
    <col min="3842" max="3842" width="12.77734375" style="59" bestFit="1" customWidth="1"/>
    <col min="3843" max="3845" width="14.109375" style="59" bestFit="1" customWidth="1"/>
    <col min="3846" max="3846" width="17.21875" style="59" customWidth="1"/>
    <col min="3847" max="3847" width="65.21875" style="59" customWidth="1"/>
    <col min="3848" max="3849" width="15.77734375" style="59" customWidth="1"/>
    <col min="3850" max="3851" width="10.77734375" style="59" customWidth="1"/>
    <col min="3852" max="3852" width="15.77734375" style="59" customWidth="1"/>
    <col min="3853" max="3853" width="10.77734375" style="59" customWidth="1"/>
    <col min="3854" max="4087" width="6.21875" style="59"/>
    <col min="4088" max="4088" width="15.33203125" style="59" customWidth="1"/>
    <col min="4089" max="4089" width="10.109375" style="59" bestFit="1" customWidth="1"/>
    <col min="4090" max="4092" width="14.109375" style="59" bestFit="1" customWidth="1"/>
    <col min="4093" max="4094" width="10.77734375" style="59" customWidth="1"/>
    <col min="4095" max="4095" width="14.109375" style="59" bestFit="1" customWidth="1"/>
    <col min="4096" max="4096" width="5.77734375" style="59" customWidth="1"/>
    <col min="4097" max="4097" width="7.6640625" style="59" bestFit="1" customWidth="1"/>
    <col min="4098" max="4098" width="12.77734375" style="59" bestFit="1" customWidth="1"/>
    <col min="4099" max="4101" width="14.109375" style="59" bestFit="1" customWidth="1"/>
    <col min="4102" max="4102" width="17.21875" style="59" customWidth="1"/>
    <col min="4103" max="4103" width="65.21875" style="59" customWidth="1"/>
    <col min="4104" max="4105" width="15.77734375" style="59" customWidth="1"/>
    <col min="4106" max="4107" width="10.77734375" style="59" customWidth="1"/>
    <col min="4108" max="4108" width="15.77734375" style="59" customWidth="1"/>
    <col min="4109" max="4109" width="10.77734375" style="59" customWidth="1"/>
    <col min="4110" max="4343" width="6.21875" style="59"/>
    <col min="4344" max="4344" width="15.33203125" style="59" customWidth="1"/>
    <col min="4345" max="4345" width="10.109375" style="59" bestFit="1" customWidth="1"/>
    <col min="4346" max="4348" width="14.109375" style="59" bestFit="1" customWidth="1"/>
    <col min="4349" max="4350" width="10.77734375" style="59" customWidth="1"/>
    <col min="4351" max="4351" width="14.109375" style="59" bestFit="1" customWidth="1"/>
    <col min="4352" max="4352" width="5.77734375" style="59" customWidth="1"/>
    <col min="4353" max="4353" width="7.6640625" style="59" bestFit="1" customWidth="1"/>
    <col min="4354" max="4354" width="12.77734375" style="59" bestFit="1" customWidth="1"/>
    <col min="4355" max="4357" width="14.109375" style="59" bestFit="1" customWidth="1"/>
    <col min="4358" max="4358" width="17.21875" style="59" customWidth="1"/>
    <col min="4359" max="4359" width="65.21875" style="59" customWidth="1"/>
    <col min="4360" max="4361" width="15.77734375" style="59" customWidth="1"/>
    <col min="4362" max="4363" width="10.77734375" style="59" customWidth="1"/>
    <col min="4364" max="4364" width="15.77734375" style="59" customWidth="1"/>
    <col min="4365" max="4365" width="10.77734375" style="59" customWidth="1"/>
    <col min="4366" max="4599" width="6.21875" style="59"/>
    <col min="4600" max="4600" width="15.33203125" style="59" customWidth="1"/>
    <col min="4601" max="4601" width="10.109375" style="59" bestFit="1" customWidth="1"/>
    <col min="4602" max="4604" width="14.109375" style="59" bestFit="1" customWidth="1"/>
    <col min="4605" max="4606" width="10.77734375" style="59" customWidth="1"/>
    <col min="4607" max="4607" width="14.109375" style="59" bestFit="1" customWidth="1"/>
    <col min="4608" max="4608" width="5.77734375" style="59" customWidth="1"/>
    <col min="4609" max="4609" width="7.6640625" style="59" bestFit="1" customWidth="1"/>
    <col min="4610" max="4610" width="12.77734375" style="59" bestFit="1" customWidth="1"/>
    <col min="4611" max="4613" width="14.109375" style="59" bestFit="1" customWidth="1"/>
    <col min="4614" max="4614" width="17.21875" style="59" customWidth="1"/>
    <col min="4615" max="4615" width="65.21875" style="59" customWidth="1"/>
    <col min="4616" max="4617" width="15.77734375" style="59" customWidth="1"/>
    <col min="4618" max="4619" width="10.77734375" style="59" customWidth="1"/>
    <col min="4620" max="4620" width="15.77734375" style="59" customWidth="1"/>
    <col min="4621" max="4621" width="10.77734375" style="59" customWidth="1"/>
    <col min="4622" max="4855" width="6.21875" style="59"/>
    <col min="4856" max="4856" width="15.33203125" style="59" customWidth="1"/>
    <col min="4857" max="4857" width="10.109375" style="59" bestFit="1" customWidth="1"/>
    <col min="4858" max="4860" width="14.109375" style="59" bestFit="1" customWidth="1"/>
    <col min="4861" max="4862" width="10.77734375" style="59" customWidth="1"/>
    <col min="4863" max="4863" width="14.109375" style="59" bestFit="1" customWidth="1"/>
    <col min="4864" max="4864" width="5.77734375" style="59" customWidth="1"/>
    <col min="4865" max="4865" width="7.6640625" style="59" bestFit="1" customWidth="1"/>
    <col min="4866" max="4866" width="12.77734375" style="59" bestFit="1" customWidth="1"/>
    <col min="4867" max="4869" width="14.109375" style="59" bestFit="1" customWidth="1"/>
    <col min="4870" max="4870" width="17.21875" style="59" customWidth="1"/>
    <col min="4871" max="4871" width="65.21875" style="59" customWidth="1"/>
    <col min="4872" max="4873" width="15.77734375" style="59" customWidth="1"/>
    <col min="4874" max="4875" width="10.77734375" style="59" customWidth="1"/>
    <col min="4876" max="4876" width="15.77734375" style="59" customWidth="1"/>
    <col min="4877" max="4877" width="10.77734375" style="59" customWidth="1"/>
    <col min="4878" max="5111" width="6.21875" style="59"/>
    <col min="5112" max="5112" width="15.33203125" style="59" customWidth="1"/>
    <col min="5113" max="5113" width="10.109375" style="59" bestFit="1" customWidth="1"/>
    <col min="5114" max="5116" width="14.109375" style="59" bestFit="1" customWidth="1"/>
    <col min="5117" max="5118" width="10.77734375" style="59" customWidth="1"/>
    <col min="5119" max="5119" width="14.109375" style="59" bestFit="1" customWidth="1"/>
    <col min="5120" max="5120" width="5.77734375" style="59" customWidth="1"/>
    <col min="5121" max="5121" width="7.6640625" style="59" bestFit="1" customWidth="1"/>
    <col min="5122" max="5122" width="12.77734375" style="59" bestFit="1" customWidth="1"/>
    <col min="5123" max="5125" width="14.109375" style="59" bestFit="1" customWidth="1"/>
    <col min="5126" max="5126" width="17.21875" style="59" customWidth="1"/>
    <col min="5127" max="5127" width="65.21875" style="59" customWidth="1"/>
    <col min="5128" max="5129" width="15.77734375" style="59" customWidth="1"/>
    <col min="5130" max="5131" width="10.77734375" style="59" customWidth="1"/>
    <col min="5132" max="5132" width="15.77734375" style="59" customWidth="1"/>
    <col min="5133" max="5133" width="10.77734375" style="59" customWidth="1"/>
    <col min="5134" max="5367" width="6.21875" style="59"/>
    <col min="5368" max="5368" width="15.33203125" style="59" customWidth="1"/>
    <col min="5369" max="5369" width="10.109375" style="59" bestFit="1" customWidth="1"/>
    <col min="5370" max="5372" width="14.109375" style="59" bestFit="1" customWidth="1"/>
    <col min="5373" max="5374" width="10.77734375" style="59" customWidth="1"/>
    <col min="5375" max="5375" width="14.109375" style="59" bestFit="1" customWidth="1"/>
    <col min="5376" max="5376" width="5.77734375" style="59" customWidth="1"/>
    <col min="5377" max="5377" width="7.6640625" style="59" bestFit="1" customWidth="1"/>
    <col min="5378" max="5378" width="12.77734375" style="59" bestFit="1" customWidth="1"/>
    <col min="5379" max="5381" width="14.109375" style="59" bestFit="1" customWidth="1"/>
    <col min="5382" max="5382" width="17.21875" style="59" customWidth="1"/>
    <col min="5383" max="5383" width="65.21875" style="59" customWidth="1"/>
    <col min="5384" max="5385" width="15.77734375" style="59" customWidth="1"/>
    <col min="5386" max="5387" width="10.77734375" style="59" customWidth="1"/>
    <col min="5388" max="5388" width="15.77734375" style="59" customWidth="1"/>
    <col min="5389" max="5389" width="10.77734375" style="59" customWidth="1"/>
    <col min="5390" max="5623" width="6.21875" style="59"/>
    <col min="5624" max="5624" width="15.33203125" style="59" customWidth="1"/>
    <col min="5625" max="5625" width="10.109375" style="59" bestFit="1" customWidth="1"/>
    <col min="5626" max="5628" width="14.109375" style="59" bestFit="1" customWidth="1"/>
    <col min="5629" max="5630" width="10.77734375" style="59" customWidth="1"/>
    <col min="5631" max="5631" width="14.109375" style="59" bestFit="1" customWidth="1"/>
    <col min="5632" max="5632" width="5.77734375" style="59" customWidth="1"/>
    <col min="5633" max="5633" width="7.6640625" style="59" bestFit="1" customWidth="1"/>
    <col min="5634" max="5634" width="12.77734375" style="59" bestFit="1" customWidth="1"/>
    <col min="5635" max="5637" width="14.109375" style="59" bestFit="1" customWidth="1"/>
    <col min="5638" max="5638" width="17.21875" style="59" customWidth="1"/>
    <col min="5639" max="5639" width="65.21875" style="59" customWidth="1"/>
    <col min="5640" max="5641" width="15.77734375" style="59" customWidth="1"/>
    <col min="5642" max="5643" width="10.77734375" style="59" customWidth="1"/>
    <col min="5644" max="5644" width="15.77734375" style="59" customWidth="1"/>
    <col min="5645" max="5645" width="10.77734375" style="59" customWidth="1"/>
    <col min="5646" max="5879" width="6.21875" style="59"/>
    <col min="5880" max="5880" width="15.33203125" style="59" customWidth="1"/>
    <col min="5881" max="5881" width="10.109375" style="59" bestFit="1" customWidth="1"/>
    <col min="5882" max="5884" width="14.109375" style="59" bestFit="1" customWidth="1"/>
    <col min="5885" max="5886" width="10.77734375" style="59" customWidth="1"/>
    <col min="5887" max="5887" width="14.109375" style="59" bestFit="1" customWidth="1"/>
    <col min="5888" max="5888" width="5.77734375" style="59" customWidth="1"/>
    <col min="5889" max="5889" width="7.6640625" style="59" bestFit="1" customWidth="1"/>
    <col min="5890" max="5890" width="12.77734375" style="59" bestFit="1" customWidth="1"/>
    <col min="5891" max="5893" width="14.109375" style="59" bestFit="1" customWidth="1"/>
    <col min="5894" max="5894" width="17.21875" style="59" customWidth="1"/>
    <col min="5895" max="5895" width="65.21875" style="59" customWidth="1"/>
    <col min="5896" max="5897" width="15.77734375" style="59" customWidth="1"/>
    <col min="5898" max="5899" width="10.77734375" style="59" customWidth="1"/>
    <col min="5900" max="5900" width="15.77734375" style="59" customWidth="1"/>
    <col min="5901" max="5901" width="10.77734375" style="59" customWidth="1"/>
    <col min="5902" max="6135" width="6.21875" style="59"/>
    <col min="6136" max="6136" width="15.33203125" style="59" customWidth="1"/>
    <col min="6137" max="6137" width="10.109375" style="59" bestFit="1" customWidth="1"/>
    <col min="6138" max="6140" width="14.109375" style="59" bestFit="1" customWidth="1"/>
    <col min="6141" max="6142" width="10.77734375" style="59" customWidth="1"/>
    <col min="6143" max="6143" width="14.109375" style="59" bestFit="1" customWidth="1"/>
    <col min="6144" max="6144" width="5.77734375" style="59" customWidth="1"/>
    <col min="6145" max="6145" width="7.6640625" style="59" bestFit="1" customWidth="1"/>
    <col min="6146" max="6146" width="12.77734375" style="59" bestFit="1" customWidth="1"/>
    <col min="6147" max="6149" width="14.109375" style="59" bestFit="1" customWidth="1"/>
    <col min="6150" max="6150" width="17.21875" style="59" customWidth="1"/>
    <col min="6151" max="6151" width="65.21875" style="59" customWidth="1"/>
    <col min="6152" max="6153" width="15.77734375" style="59" customWidth="1"/>
    <col min="6154" max="6155" width="10.77734375" style="59" customWidth="1"/>
    <col min="6156" max="6156" width="15.77734375" style="59" customWidth="1"/>
    <col min="6157" max="6157" width="10.77734375" style="59" customWidth="1"/>
    <col min="6158" max="6391" width="6.21875" style="59"/>
    <col min="6392" max="6392" width="15.33203125" style="59" customWidth="1"/>
    <col min="6393" max="6393" width="10.109375" style="59" bestFit="1" customWidth="1"/>
    <col min="6394" max="6396" width="14.109375" style="59" bestFit="1" customWidth="1"/>
    <col min="6397" max="6398" width="10.77734375" style="59" customWidth="1"/>
    <col min="6399" max="6399" width="14.109375" style="59" bestFit="1" customWidth="1"/>
    <col min="6400" max="6400" width="5.77734375" style="59" customWidth="1"/>
    <col min="6401" max="6401" width="7.6640625" style="59" bestFit="1" customWidth="1"/>
    <col min="6402" max="6402" width="12.77734375" style="59" bestFit="1" customWidth="1"/>
    <col min="6403" max="6405" width="14.109375" style="59" bestFit="1" customWidth="1"/>
    <col min="6406" max="6406" width="17.21875" style="59" customWidth="1"/>
    <col min="6407" max="6407" width="65.21875" style="59" customWidth="1"/>
    <col min="6408" max="6409" width="15.77734375" style="59" customWidth="1"/>
    <col min="6410" max="6411" width="10.77734375" style="59" customWidth="1"/>
    <col min="6412" max="6412" width="15.77734375" style="59" customWidth="1"/>
    <col min="6413" max="6413" width="10.77734375" style="59" customWidth="1"/>
    <col min="6414" max="6647" width="6.21875" style="59"/>
    <col min="6648" max="6648" width="15.33203125" style="59" customWidth="1"/>
    <col min="6649" max="6649" width="10.109375" style="59" bestFit="1" customWidth="1"/>
    <col min="6650" max="6652" width="14.109375" style="59" bestFit="1" customWidth="1"/>
    <col min="6653" max="6654" width="10.77734375" style="59" customWidth="1"/>
    <col min="6655" max="6655" width="14.109375" style="59" bestFit="1" customWidth="1"/>
    <col min="6656" max="6656" width="5.77734375" style="59" customWidth="1"/>
    <col min="6657" max="6657" width="7.6640625" style="59" bestFit="1" customWidth="1"/>
    <col min="6658" max="6658" width="12.77734375" style="59" bestFit="1" customWidth="1"/>
    <col min="6659" max="6661" width="14.109375" style="59" bestFit="1" customWidth="1"/>
    <col min="6662" max="6662" width="17.21875" style="59" customWidth="1"/>
    <col min="6663" max="6663" width="65.21875" style="59" customWidth="1"/>
    <col min="6664" max="6665" width="15.77734375" style="59" customWidth="1"/>
    <col min="6666" max="6667" width="10.77734375" style="59" customWidth="1"/>
    <col min="6668" max="6668" width="15.77734375" style="59" customWidth="1"/>
    <col min="6669" max="6669" width="10.77734375" style="59" customWidth="1"/>
    <col min="6670" max="6903" width="6.21875" style="59"/>
    <col min="6904" max="6904" width="15.33203125" style="59" customWidth="1"/>
    <col min="6905" max="6905" width="10.109375" style="59" bestFit="1" customWidth="1"/>
    <col min="6906" max="6908" width="14.109375" style="59" bestFit="1" customWidth="1"/>
    <col min="6909" max="6910" width="10.77734375" style="59" customWidth="1"/>
    <col min="6911" max="6911" width="14.109375" style="59" bestFit="1" customWidth="1"/>
    <col min="6912" max="6912" width="5.77734375" style="59" customWidth="1"/>
    <col min="6913" max="6913" width="7.6640625" style="59" bestFit="1" customWidth="1"/>
    <col min="6914" max="6914" width="12.77734375" style="59" bestFit="1" customWidth="1"/>
    <col min="6915" max="6917" width="14.109375" style="59" bestFit="1" customWidth="1"/>
    <col min="6918" max="6918" width="17.21875" style="59" customWidth="1"/>
    <col min="6919" max="6919" width="65.21875" style="59" customWidth="1"/>
    <col min="6920" max="6921" width="15.77734375" style="59" customWidth="1"/>
    <col min="6922" max="6923" width="10.77734375" style="59" customWidth="1"/>
    <col min="6924" max="6924" width="15.77734375" style="59" customWidth="1"/>
    <col min="6925" max="6925" width="10.77734375" style="59" customWidth="1"/>
    <col min="6926" max="7159" width="6.21875" style="59"/>
    <col min="7160" max="7160" width="15.33203125" style="59" customWidth="1"/>
    <col min="7161" max="7161" width="10.109375" style="59" bestFit="1" customWidth="1"/>
    <col min="7162" max="7164" width="14.109375" style="59" bestFit="1" customWidth="1"/>
    <col min="7165" max="7166" width="10.77734375" style="59" customWidth="1"/>
    <col min="7167" max="7167" width="14.109375" style="59" bestFit="1" customWidth="1"/>
    <col min="7168" max="7168" width="5.77734375" style="59" customWidth="1"/>
    <col min="7169" max="7169" width="7.6640625" style="59" bestFit="1" customWidth="1"/>
    <col min="7170" max="7170" width="12.77734375" style="59" bestFit="1" customWidth="1"/>
    <col min="7171" max="7173" width="14.109375" style="59" bestFit="1" customWidth="1"/>
    <col min="7174" max="7174" width="17.21875" style="59" customWidth="1"/>
    <col min="7175" max="7175" width="65.21875" style="59" customWidth="1"/>
    <col min="7176" max="7177" width="15.77734375" style="59" customWidth="1"/>
    <col min="7178" max="7179" width="10.77734375" style="59" customWidth="1"/>
    <col min="7180" max="7180" width="15.77734375" style="59" customWidth="1"/>
    <col min="7181" max="7181" width="10.77734375" style="59" customWidth="1"/>
    <col min="7182" max="7415" width="6.21875" style="59"/>
    <col min="7416" max="7416" width="15.33203125" style="59" customWidth="1"/>
    <col min="7417" max="7417" width="10.109375" style="59" bestFit="1" customWidth="1"/>
    <col min="7418" max="7420" width="14.109375" style="59" bestFit="1" customWidth="1"/>
    <col min="7421" max="7422" width="10.77734375" style="59" customWidth="1"/>
    <col min="7423" max="7423" width="14.109375" style="59" bestFit="1" customWidth="1"/>
    <col min="7424" max="7424" width="5.77734375" style="59" customWidth="1"/>
    <col min="7425" max="7425" width="7.6640625" style="59" bestFit="1" customWidth="1"/>
    <col min="7426" max="7426" width="12.77734375" style="59" bestFit="1" customWidth="1"/>
    <col min="7427" max="7429" width="14.109375" style="59" bestFit="1" customWidth="1"/>
    <col min="7430" max="7430" width="17.21875" style="59" customWidth="1"/>
    <col min="7431" max="7431" width="65.21875" style="59" customWidth="1"/>
    <col min="7432" max="7433" width="15.77734375" style="59" customWidth="1"/>
    <col min="7434" max="7435" width="10.77734375" style="59" customWidth="1"/>
    <col min="7436" max="7436" width="15.77734375" style="59" customWidth="1"/>
    <col min="7437" max="7437" width="10.77734375" style="59" customWidth="1"/>
    <col min="7438" max="7671" width="6.21875" style="59"/>
    <col min="7672" max="7672" width="15.33203125" style="59" customWidth="1"/>
    <col min="7673" max="7673" width="10.109375" style="59" bestFit="1" customWidth="1"/>
    <col min="7674" max="7676" width="14.109375" style="59" bestFit="1" customWidth="1"/>
    <col min="7677" max="7678" width="10.77734375" style="59" customWidth="1"/>
    <col min="7679" max="7679" width="14.109375" style="59" bestFit="1" customWidth="1"/>
    <col min="7680" max="7680" width="5.77734375" style="59" customWidth="1"/>
    <col min="7681" max="7681" width="7.6640625" style="59" bestFit="1" customWidth="1"/>
    <col min="7682" max="7682" width="12.77734375" style="59" bestFit="1" customWidth="1"/>
    <col min="7683" max="7685" width="14.109375" style="59" bestFit="1" customWidth="1"/>
    <col min="7686" max="7686" width="17.21875" style="59" customWidth="1"/>
    <col min="7687" max="7687" width="65.21875" style="59" customWidth="1"/>
    <col min="7688" max="7689" width="15.77734375" style="59" customWidth="1"/>
    <col min="7690" max="7691" width="10.77734375" style="59" customWidth="1"/>
    <col min="7692" max="7692" width="15.77734375" style="59" customWidth="1"/>
    <col min="7693" max="7693" width="10.77734375" style="59" customWidth="1"/>
    <col min="7694" max="7927" width="6.21875" style="59"/>
    <col min="7928" max="7928" width="15.33203125" style="59" customWidth="1"/>
    <col min="7929" max="7929" width="10.109375" style="59" bestFit="1" customWidth="1"/>
    <col min="7930" max="7932" width="14.109375" style="59" bestFit="1" customWidth="1"/>
    <col min="7933" max="7934" width="10.77734375" style="59" customWidth="1"/>
    <col min="7935" max="7935" width="14.109375" style="59" bestFit="1" customWidth="1"/>
    <col min="7936" max="7936" width="5.77734375" style="59" customWidth="1"/>
    <col min="7937" max="7937" width="7.6640625" style="59" bestFit="1" customWidth="1"/>
    <col min="7938" max="7938" width="12.77734375" style="59" bestFit="1" customWidth="1"/>
    <col min="7939" max="7941" width="14.109375" style="59" bestFit="1" customWidth="1"/>
    <col min="7942" max="7942" width="17.21875" style="59" customWidth="1"/>
    <col min="7943" max="7943" width="65.21875" style="59" customWidth="1"/>
    <col min="7944" max="7945" width="15.77734375" style="59" customWidth="1"/>
    <col min="7946" max="7947" width="10.77734375" style="59" customWidth="1"/>
    <col min="7948" max="7948" width="15.77734375" style="59" customWidth="1"/>
    <col min="7949" max="7949" width="10.77734375" style="59" customWidth="1"/>
    <col min="7950" max="8183" width="6.21875" style="59"/>
    <col min="8184" max="8184" width="15.33203125" style="59" customWidth="1"/>
    <col min="8185" max="8185" width="10.109375" style="59" bestFit="1" customWidth="1"/>
    <col min="8186" max="8188" width="14.109375" style="59" bestFit="1" customWidth="1"/>
    <col min="8189" max="8190" width="10.77734375" style="59" customWidth="1"/>
    <col min="8191" max="8191" width="14.109375" style="59" bestFit="1" customWidth="1"/>
    <col min="8192" max="8192" width="5.77734375" style="59" customWidth="1"/>
    <col min="8193" max="8193" width="7.6640625" style="59" bestFit="1" customWidth="1"/>
    <col min="8194" max="8194" width="12.77734375" style="59" bestFit="1" customWidth="1"/>
    <col min="8195" max="8197" width="14.109375" style="59" bestFit="1" customWidth="1"/>
    <col min="8198" max="8198" width="17.21875" style="59" customWidth="1"/>
    <col min="8199" max="8199" width="65.21875" style="59" customWidth="1"/>
    <col min="8200" max="8201" width="15.77734375" style="59" customWidth="1"/>
    <col min="8202" max="8203" width="10.77734375" style="59" customWidth="1"/>
    <col min="8204" max="8204" width="15.77734375" style="59" customWidth="1"/>
    <col min="8205" max="8205" width="10.77734375" style="59" customWidth="1"/>
    <col min="8206" max="8439" width="6.21875" style="59"/>
    <col min="8440" max="8440" width="15.33203125" style="59" customWidth="1"/>
    <col min="8441" max="8441" width="10.109375" style="59" bestFit="1" customWidth="1"/>
    <col min="8442" max="8444" width="14.109375" style="59" bestFit="1" customWidth="1"/>
    <col min="8445" max="8446" width="10.77734375" style="59" customWidth="1"/>
    <col min="8447" max="8447" width="14.109375" style="59" bestFit="1" customWidth="1"/>
    <col min="8448" max="8448" width="5.77734375" style="59" customWidth="1"/>
    <col min="8449" max="8449" width="7.6640625" style="59" bestFit="1" customWidth="1"/>
    <col min="8450" max="8450" width="12.77734375" style="59" bestFit="1" customWidth="1"/>
    <col min="8451" max="8453" width="14.109375" style="59" bestFit="1" customWidth="1"/>
    <col min="8454" max="8454" width="17.21875" style="59" customWidth="1"/>
    <col min="8455" max="8455" width="65.21875" style="59" customWidth="1"/>
    <col min="8456" max="8457" width="15.77734375" style="59" customWidth="1"/>
    <col min="8458" max="8459" width="10.77734375" style="59" customWidth="1"/>
    <col min="8460" max="8460" width="15.77734375" style="59" customWidth="1"/>
    <col min="8461" max="8461" width="10.77734375" style="59" customWidth="1"/>
    <col min="8462" max="8695" width="6.21875" style="59"/>
    <col min="8696" max="8696" width="15.33203125" style="59" customWidth="1"/>
    <col min="8697" max="8697" width="10.109375" style="59" bestFit="1" customWidth="1"/>
    <col min="8698" max="8700" width="14.109375" style="59" bestFit="1" customWidth="1"/>
    <col min="8701" max="8702" width="10.77734375" style="59" customWidth="1"/>
    <col min="8703" max="8703" width="14.109375" style="59" bestFit="1" customWidth="1"/>
    <col min="8704" max="8704" width="5.77734375" style="59" customWidth="1"/>
    <col min="8705" max="8705" width="7.6640625" style="59" bestFit="1" customWidth="1"/>
    <col min="8706" max="8706" width="12.77734375" style="59" bestFit="1" customWidth="1"/>
    <col min="8707" max="8709" width="14.109375" style="59" bestFit="1" customWidth="1"/>
    <col min="8710" max="8710" width="17.21875" style="59" customWidth="1"/>
    <col min="8711" max="8711" width="65.21875" style="59" customWidth="1"/>
    <col min="8712" max="8713" width="15.77734375" style="59" customWidth="1"/>
    <col min="8714" max="8715" width="10.77734375" style="59" customWidth="1"/>
    <col min="8716" max="8716" width="15.77734375" style="59" customWidth="1"/>
    <col min="8717" max="8717" width="10.77734375" style="59" customWidth="1"/>
    <col min="8718" max="8951" width="6.21875" style="59"/>
    <col min="8952" max="8952" width="15.33203125" style="59" customWidth="1"/>
    <col min="8953" max="8953" width="10.109375" style="59" bestFit="1" customWidth="1"/>
    <col min="8954" max="8956" width="14.109375" style="59" bestFit="1" customWidth="1"/>
    <col min="8957" max="8958" width="10.77734375" style="59" customWidth="1"/>
    <col min="8959" max="8959" width="14.109375" style="59" bestFit="1" customWidth="1"/>
    <col min="8960" max="8960" width="5.77734375" style="59" customWidth="1"/>
    <col min="8961" max="8961" width="7.6640625" style="59" bestFit="1" customWidth="1"/>
    <col min="8962" max="8962" width="12.77734375" style="59" bestFit="1" customWidth="1"/>
    <col min="8963" max="8965" width="14.109375" style="59" bestFit="1" customWidth="1"/>
    <col min="8966" max="8966" width="17.21875" style="59" customWidth="1"/>
    <col min="8967" max="8967" width="65.21875" style="59" customWidth="1"/>
    <col min="8968" max="8969" width="15.77734375" style="59" customWidth="1"/>
    <col min="8970" max="8971" width="10.77734375" style="59" customWidth="1"/>
    <col min="8972" max="8972" width="15.77734375" style="59" customWidth="1"/>
    <col min="8973" max="8973" width="10.77734375" style="59" customWidth="1"/>
    <col min="8974" max="9207" width="6.21875" style="59"/>
    <col min="9208" max="9208" width="15.33203125" style="59" customWidth="1"/>
    <col min="9209" max="9209" width="10.109375" style="59" bestFit="1" customWidth="1"/>
    <col min="9210" max="9212" width="14.109375" style="59" bestFit="1" customWidth="1"/>
    <col min="9213" max="9214" width="10.77734375" style="59" customWidth="1"/>
    <col min="9215" max="9215" width="14.109375" style="59" bestFit="1" customWidth="1"/>
    <col min="9216" max="9216" width="5.77734375" style="59" customWidth="1"/>
    <col min="9217" max="9217" width="7.6640625" style="59" bestFit="1" customWidth="1"/>
    <col min="9218" max="9218" width="12.77734375" style="59" bestFit="1" customWidth="1"/>
    <col min="9219" max="9221" width="14.109375" style="59" bestFit="1" customWidth="1"/>
    <col min="9222" max="9222" width="17.21875" style="59" customWidth="1"/>
    <col min="9223" max="9223" width="65.21875" style="59" customWidth="1"/>
    <col min="9224" max="9225" width="15.77734375" style="59" customWidth="1"/>
    <col min="9226" max="9227" width="10.77734375" style="59" customWidth="1"/>
    <col min="9228" max="9228" width="15.77734375" style="59" customWidth="1"/>
    <col min="9229" max="9229" width="10.77734375" style="59" customWidth="1"/>
    <col min="9230" max="9463" width="6.21875" style="59"/>
    <col min="9464" max="9464" width="15.33203125" style="59" customWidth="1"/>
    <col min="9465" max="9465" width="10.109375" style="59" bestFit="1" customWidth="1"/>
    <col min="9466" max="9468" width="14.109375" style="59" bestFit="1" customWidth="1"/>
    <col min="9469" max="9470" width="10.77734375" style="59" customWidth="1"/>
    <col min="9471" max="9471" width="14.109375" style="59" bestFit="1" customWidth="1"/>
    <col min="9472" max="9472" width="5.77734375" style="59" customWidth="1"/>
    <col min="9473" max="9473" width="7.6640625" style="59" bestFit="1" customWidth="1"/>
    <col min="9474" max="9474" width="12.77734375" style="59" bestFit="1" customWidth="1"/>
    <col min="9475" max="9477" width="14.109375" style="59" bestFit="1" customWidth="1"/>
    <col min="9478" max="9478" width="17.21875" style="59" customWidth="1"/>
    <col min="9479" max="9479" width="65.21875" style="59" customWidth="1"/>
    <col min="9480" max="9481" width="15.77734375" style="59" customWidth="1"/>
    <col min="9482" max="9483" width="10.77734375" style="59" customWidth="1"/>
    <col min="9484" max="9484" width="15.77734375" style="59" customWidth="1"/>
    <col min="9485" max="9485" width="10.77734375" style="59" customWidth="1"/>
    <col min="9486" max="9719" width="6.21875" style="59"/>
    <col min="9720" max="9720" width="15.33203125" style="59" customWidth="1"/>
    <col min="9721" max="9721" width="10.109375" style="59" bestFit="1" customWidth="1"/>
    <col min="9722" max="9724" width="14.109375" style="59" bestFit="1" customWidth="1"/>
    <col min="9725" max="9726" width="10.77734375" style="59" customWidth="1"/>
    <col min="9727" max="9727" width="14.109375" style="59" bestFit="1" customWidth="1"/>
    <col min="9728" max="9728" width="5.77734375" style="59" customWidth="1"/>
    <col min="9729" max="9729" width="7.6640625" style="59" bestFit="1" customWidth="1"/>
    <col min="9730" max="9730" width="12.77734375" style="59" bestFit="1" customWidth="1"/>
    <col min="9731" max="9733" width="14.109375" style="59" bestFit="1" customWidth="1"/>
    <col min="9734" max="9734" width="17.21875" style="59" customWidth="1"/>
    <col min="9735" max="9735" width="65.21875" style="59" customWidth="1"/>
    <col min="9736" max="9737" width="15.77734375" style="59" customWidth="1"/>
    <col min="9738" max="9739" width="10.77734375" style="59" customWidth="1"/>
    <col min="9740" max="9740" width="15.77734375" style="59" customWidth="1"/>
    <col min="9741" max="9741" width="10.77734375" style="59" customWidth="1"/>
    <col min="9742" max="9975" width="6.21875" style="59"/>
    <col min="9976" max="9976" width="15.33203125" style="59" customWidth="1"/>
    <col min="9977" max="9977" width="10.109375" style="59" bestFit="1" customWidth="1"/>
    <col min="9978" max="9980" width="14.109375" style="59" bestFit="1" customWidth="1"/>
    <col min="9981" max="9982" width="10.77734375" style="59" customWidth="1"/>
    <col min="9983" max="9983" width="14.109375" style="59" bestFit="1" customWidth="1"/>
    <col min="9984" max="9984" width="5.77734375" style="59" customWidth="1"/>
    <col min="9985" max="9985" width="7.6640625" style="59" bestFit="1" customWidth="1"/>
    <col min="9986" max="9986" width="12.77734375" style="59" bestFit="1" customWidth="1"/>
    <col min="9987" max="9989" width="14.109375" style="59" bestFit="1" customWidth="1"/>
    <col min="9990" max="9990" width="17.21875" style="59" customWidth="1"/>
    <col min="9991" max="9991" width="65.21875" style="59" customWidth="1"/>
    <col min="9992" max="9993" width="15.77734375" style="59" customWidth="1"/>
    <col min="9994" max="9995" width="10.77734375" style="59" customWidth="1"/>
    <col min="9996" max="9996" width="15.77734375" style="59" customWidth="1"/>
    <col min="9997" max="9997" width="10.77734375" style="59" customWidth="1"/>
    <col min="9998" max="10231" width="6.21875" style="59"/>
    <col min="10232" max="10232" width="15.33203125" style="59" customWidth="1"/>
    <col min="10233" max="10233" width="10.109375" style="59" bestFit="1" customWidth="1"/>
    <col min="10234" max="10236" width="14.109375" style="59" bestFit="1" customWidth="1"/>
    <col min="10237" max="10238" width="10.77734375" style="59" customWidth="1"/>
    <col min="10239" max="10239" width="14.109375" style="59" bestFit="1" customWidth="1"/>
    <col min="10240" max="10240" width="5.77734375" style="59" customWidth="1"/>
    <col min="10241" max="10241" width="7.6640625" style="59" bestFit="1" customWidth="1"/>
    <col min="10242" max="10242" width="12.77734375" style="59" bestFit="1" customWidth="1"/>
    <col min="10243" max="10245" width="14.109375" style="59" bestFit="1" customWidth="1"/>
    <col min="10246" max="10246" width="17.21875" style="59" customWidth="1"/>
    <col min="10247" max="10247" width="65.21875" style="59" customWidth="1"/>
    <col min="10248" max="10249" width="15.77734375" style="59" customWidth="1"/>
    <col min="10250" max="10251" width="10.77734375" style="59" customWidth="1"/>
    <col min="10252" max="10252" width="15.77734375" style="59" customWidth="1"/>
    <col min="10253" max="10253" width="10.77734375" style="59" customWidth="1"/>
    <col min="10254" max="10487" width="6.21875" style="59"/>
    <col min="10488" max="10488" width="15.33203125" style="59" customWidth="1"/>
    <col min="10489" max="10489" width="10.109375" style="59" bestFit="1" customWidth="1"/>
    <col min="10490" max="10492" width="14.109375" style="59" bestFit="1" customWidth="1"/>
    <col min="10493" max="10494" width="10.77734375" style="59" customWidth="1"/>
    <col min="10495" max="10495" width="14.109375" style="59" bestFit="1" customWidth="1"/>
    <col min="10496" max="10496" width="5.77734375" style="59" customWidth="1"/>
    <col min="10497" max="10497" width="7.6640625" style="59" bestFit="1" customWidth="1"/>
    <col min="10498" max="10498" width="12.77734375" style="59" bestFit="1" customWidth="1"/>
    <col min="10499" max="10501" width="14.109375" style="59" bestFit="1" customWidth="1"/>
    <col min="10502" max="10502" width="17.21875" style="59" customWidth="1"/>
    <col min="10503" max="10503" width="65.21875" style="59" customWidth="1"/>
    <col min="10504" max="10505" width="15.77734375" style="59" customWidth="1"/>
    <col min="10506" max="10507" width="10.77734375" style="59" customWidth="1"/>
    <col min="10508" max="10508" width="15.77734375" style="59" customWidth="1"/>
    <col min="10509" max="10509" width="10.77734375" style="59" customWidth="1"/>
    <col min="10510" max="10743" width="6.21875" style="59"/>
    <col min="10744" max="10744" width="15.33203125" style="59" customWidth="1"/>
    <col min="10745" max="10745" width="10.109375" style="59" bestFit="1" customWidth="1"/>
    <col min="10746" max="10748" width="14.109375" style="59" bestFit="1" customWidth="1"/>
    <col min="10749" max="10750" width="10.77734375" style="59" customWidth="1"/>
    <col min="10751" max="10751" width="14.109375" style="59" bestFit="1" customWidth="1"/>
    <col min="10752" max="10752" width="5.77734375" style="59" customWidth="1"/>
    <col min="10753" max="10753" width="7.6640625" style="59" bestFit="1" customWidth="1"/>
    <col min="10754" max="10754" width="12.77734375" style="59" bestFit="1" customWidth="1"/>
    <col min="10755" max="10757" width="14.109375" style="59" bestFit="1" customWidth="1"/>
    <col min="10758" max="10758" width="17.21875" style="59" customWidth="1"/>
    <col min="10759" max="10759" width="65.21875" style="59" customWidth="1"/>
    <col min="10760" max="10761" width="15.77734375" style="59" customWidth="1"/>
    <col min="10762" max="10763" width="10.77734375" style="59" customWidth="1"/>
    <col min="10764" max="10764" width="15.77734375" style="59" customWidth="1"/>
    <col min="10765" max="10765" width="10.77734375" style="59" customWidth="1"/>
    <col min="10766" max="10999" width="6.21875" style="59"/>
    <col min="11000" max="11000" width="15.33203125" style="59" customWidth="1"/>
    <col min="11001" max="11001" width="10.109375" style="59" bestFit="1" customWidth="1"/>
    <col min="11002" max="11004" width="14.109375" style="59" bestFit="1" customWidth="1"/>
    <col min="11005" max="11006" width="10.77734375" style="59" customWidth="1"/>
    <col min="11007" max="11007" width="14.109375" style="59" bestFit="1" customWidth="1"/>
    <col min="11008" max="11008" width="5.77734375" style="59" customWidth="1"/>
    <col min="11009" max="11009" width="7.6640625" style="59" bestFit="1" customWidth="1"/>
    <col min="11010" max="11010" width="12.77734375" style="59" bestFit="1" customWidth="1"/>
    <col min="11011" max="11013" width="14.109375" style="59" bestFit="1" customWidth="1"/>
    <col min="11014" max="11014" width="17.21875" style="59" customWidth="1"/>
    <col min="11015" max="11015" width="65.21875" style="59" customWidth="1"/>
    <col min="11016" max="11017" width="15.77734375" style="59" customWidth="1"/>
    <col min="11018" max="11019" width="10.77734375" style="59" customWidth="1"/>
    <col min="11020" max="11020" width="15.77734375" style="59" customWidth="1"/>
    <col min="11021" max="11021" width="10.77734375" style="59" customWidth="1"/>
    <col min="11022" max="11255" width="6.21875" style="59"/>
    <col min="11256" max="11256" width="15.33203125" style="59" customWidth="1"/>
    <col min="11257" max="11257" width="10.109375" style="59" bestFit="1" customWidth="1"/>
    <col min="11258" max="11260" width="14.109375" style="59" bestFit="1" customWidth="1"/>
    <col min="11261" max="11262" width="10.77734375" style="59" customWidth="1"/>
    <col min="11263" max="11263" width="14.109375" style="59" bestFit="1" customWidth="1"/>
    <col min="11264" max="11264" width="5.77734375" style="59" customWidth="1"/>
    <col min="11265" max="11265" width="7.6640625" style="59" bestFit="1" customWidth="1"/>
    <col min="11266" max="11266" width="12.77734375" style="59" bestFit="1" customWidth="1"/>
    <col min="11267" max="11269" width="14.109375" style="59" bestFit="1" customWidth="1"/>
    <col min="11270" max="11270" width="17.21875" style="59" customWidth="1"/>
    <col min="11271" max="11271" width="65.21875" style="59" customWidth="1"/>
    <col min="11272" max="11273" width="15.77734375" style="59" customWidth="1"/>
    <col min="11274" max="11275" width="10.77734375" style="59" customWidth="1"/>
    <col min="11276" max="11276" width="15.77734375" style="59" customWidth="1"/>
    <col min="11277" max="11277" width="10.77734375" style="59" customWidth="1"/>
    <col min="11278" max="11511" width="6.21875" style="59"/>
    <col min="11512" max="11512" width="15.33203125" style="59" customWidth="1"/>
    <col min="11513" max="11513" width="10.109375" style="59" bestFit="1" customWidth="1"/>
    <col min="11514" max="11516" width="14.109375" style="59" bestFit="1" customWidth="1"/>
    <col min="11517" max="11518" width="10.77734375" style="59" customWidth="1"/>
    <col min="11519" max="11519" width="14.109375" style="59" bestFit="1" customWidth="1"/>
    <col min="11520" max="11520" width="5.77734375" style="59" customWidth="1"/>
    <col min="11521" max="11521" width="7.6640625" style="59" bestFit="1" customWidth="1"/>
    <col min="11522" max="11522" width="12.77734375" style="59" bestFit="1" customWidth="1"/>
    <col min="11523" max="11525" width="14.109375" style="59" bestFit="1" customWidth="1"/>
    <col min="11526" max="11526" width="17.21875" style="59" customWidth="1"/>
    <col min="11527" max="11527" width="65.21875" style="59" customWidth="1"/>
    <col min="11528" max="11529" width="15.77734375" style="59" customWidth="1"/>
    <col min="11530" max="11531" width="10.77734375" style="59" customWidth="1"/>
    <col min="11532" max="11532" width="15.77734375" style="59" customWidth="1"/>
    <col min="11533" max="11533" width="10.77734375" style="59" customWidth="1"/>
    <col min="11534" max="11767" width="6.21875" style="59"/>
    <col min="11768" max="11768" width="15.33203125" style="59" customWidth="1"/>
    <col min="11769" max="11769" width="10.109375" style="59" bestFit="1" customWidth="1"/>
    <col min="11770" max="11772" width="14.109375" style="59" bestFit="1" customWidth="1"/>
    <col min="11773" max="11774" width="10.77734375" style="59" customWidth="1"/>
    <col min="11775" max="11775" width="14.109375" style="59" bestFit="1" customWidth="1"/>
    <col min="11776" max="11776" width="5.77734375" style="59" customWidth="1"/>
    <col min="11777" max="11777" width="7.6640625" style="59" bestFit="1" customWidth="1"/>
    <col min="11778" max="11778" width="12.77734375" style="59" bestFit="1" customWidth="1"/>
    <col min="11779" max="11781" width="14.109375" style="59" bestFit="1" customWidth="1"/>
    <col min="11782" max="11782" width="17.21875" style="59" customWidth="1"/>
    <col min="11783" max="11783" width="65.21875" style="59" customWidth="1"/>
    <col min="11784" max="11785" width="15.77734375" style="59" customWidth="1"/>
    <col min="11786" max="11787" width="10.77734375" style="59" customWidth="1"/>
    <col min="11788" max="11788" width="15.77734375" style="59" customWidth="1"/>
    <col min="11789" max="11789" width="10.77734375" style="59" customWidth="1"/>
    <col min="11790" max="12023" width="6.21875" style="59"/>
    <col min="12024" max="12024" width="15.33203125" style="59" customWidth="1"/>
    <col min="12025" max="12025" width="10.109375" style="59" bestFit="1" customWidth="1"/>
    <col min="12026" max="12028" width="14.109375" style="59" bestFit="1" customWidth="1"/>
    <col min="12029" max="12030" width="10.77734375" style="59" customWidth="1"/>
    <col min="12031" max="12031" width="14.109375" style="59" bestFit="1" customWidth="1"/>
    <col min="12032" max="12032" width="5.77734375" style="59" customWidth="1"/>
    <col min="12033" max="12033" width="7.6640625" style="59" bestFit="1" customWidth="1"/>
    <col min="12034" max="12034" width="12.77734375" style="59" bestFit="1" customWidth="1"/>
    <col min="12035" max="12037" width="14.109375" style="59" bestFit="1" customWidth="1"/>
    <col min="12038" max="12038" width="17.21875" style="59" customWidth="1"/>
    <col min="12039" max="12039" width="65.21875" style="59" customWidth="1"/>
    <col min="12040" max="12041" width="15.77734375" style="59" customWidth="1"/>
    <col min="12042" max="12043" width="10.77734375" style="59" customWidth="1"/>
    <col min="12044" max="12044" width="15.77734375" style="59" customWidth="1"/>
    <col min="12045" max="12045" width="10.77734375" style="59" customWidth="1"/>
    <col min="12046" max="12279" width="6.21875" style="59"/>
    <col min="12280" max="12280" width="15.33203125" style="59" customWidth="1"/>
    <col min="12281" max="12281" width="10.109375" style="59" bestFit="1" customWidth="1"/>
    <col min="12282" max="12284" width="14.109375" style="59" bestFit="1" customWidth="1"/>
    <col min="12285" max="12286" width="10.77734375" style="59" customWidth="1"/>
    <col min="12287" max="12287" width="14.109375" style="59" bestFit="1" customWidth="1"/>
    <col min="12288" max="12288" width="5.77734375" style="59" customWidth="1"/>
    <col min="12289" max="12289" width="7.6640625" style="59" bestFit="1" customWidth="1"/>
    <col min="12290" max="12290" width="12.77734375" style="59" bestFit="1" customWidth="1"/>
    <col min="12291" max="12293" width="14.109375" style="59" bestFit="1" customWidth="1"/>
    <col min="12294" max="12294" width="17.21875" style="59" customWidth="1"/>
    <col min="12295" max="12295" width="65.21875" style="59" customWidth="1"/>
    <col min="12296" max="12297" width="15.77734375" style="59" customWidth="1"/>
    <col min="12298" max="12299" width="10.77734375" style="59" customWidth="1"/>
    <col min="12300" max="12300" width="15.77734375" style="59" customWidth="1"/>
    <col min="12301" max="12301" width="10.77734375" style="59" customWidth="1"/>
    <col min="12302" max="12535" width="6.21875" style="59"/>
    <col min="12536" max="12536" width="15.33203125" style="59" customWidth="1"/>
    <col min="12537" max="12537" width="10.109375" style="59" bestFit="1" customWidth="1"/>
    <col min="12538" max="12540" width="14.109375" style="59" bestFit="1" customWidth="1"/>
    <col min="12541" max="12542" width="10.77734375" style="59" customWidth="1"/>
    <col min="12543" max="12543" width="14.109375" style="59" bestFit="1" customWidth="1"/>
    <col min="12544" max="12544" width="5.77734375" style="59" customWidth="1"/>
    <col min="12545" max="12545" width="7.6640625" style="59" bestFit="1" customWidth="1"/>
    <col min="12546" max="12546" width="12.77734375" style="59" bestFit="1" customWidth="1"/>
    <col min="12547" max="12549" width="14.109375" style="59" bestFit="1" customWidth="1"/>
    <col min="12550" max="12550" width="17.21875" style="59" customWidth="1"/>
    <col min="12551" max="12551" width="65.21875" style="59" customWidth="1"/>
    <col min="12552" max="12553" width="15.77734375" style="59" customWidth="1"/>
    <col min="12554" max="12555" width="10.77734375" style="59" customWidth="1"/>
    <col min="12556" max="12556" width="15.77734375" style="59" customWidth="1"/>
    <col min="12557" max="12557" width="10.77734375" style="59" customWidth="1"/>
    <col min="12558" max="12791" width="6.21875" style="59"/>
    <col min="12792" max="12792" width="15.33203125" style="59" customWidth="1"/>
    <col min="12793" max="12793" width="10.109375" style="59" bestFit="1" customWidth="1"/>
    <col min="12794" max="12796" width="14.109375" style="59" bestFit="1" customWidth="1"/>
    <col min="12797" max="12798" width="10.77734375" style="59" customWidth="1"/>
    <col min="12799" max="12799" width="14.109375" style="59" bestFit="1" customWidth="1"/>
    <col min="12800" max="12800" width="5.77734375" style="59" customWidth="1"/>
    <col min="12801" max="12801" width="7.6640625" style="59" bestFit="1" customWidth="1"/>
    <col min="12802" max="12802" width="12.77734375" style="59" bestFit="1" customWidth="1"/>
    <col min="12803" max="12805" width="14.109375" style="59" bestFit="1" customWidth="1"/>
    <col min="12806" max="12806" width="17.21875" style="59" customWidth="1"/>
    <col min="12807" max="12807" width="65.21875" style="59" customWidth="1"/>
    <col min="12808" max="12809" width="15.77734375" style="59" customWidth="1"/>
    <col min="12810" max="12811" width="10.77734375" style="59" customWidth="1"/>
    <col min="12812" max="12812" width="15.77734375" style="59" customWidth="1"/>
    <col min="12813" max="12813" width="10.77734375" style="59" customWidth="1"/>
    <col min="12814" max="13047" width="6.21875" style="59"/>
    <col min="13048" max="13048" width="15.33203125" style="59" customWidth="1"/>
    <col min="13049" max="13049" width="10.109375" style="59" bestFit="1" customWidth="1"/>
    <col min="13050" max="13052" width="14.109375" style="59" bestFit="1" customWidth="1"/>
    <col min="13053" max="13054" width="10.77734375" style="59" customWidth="1"/>
    <col min="13055" max="13055" width="14.109375" style="59" bestFit="1" customWidth="1"/>
    <col min="13056" max="13056" width="5.77734375" style="59" customWidth="1"/>
    <col min="13057" max="13057" width="7.6640625" style="59" bestFit="1" customWidth="1"/>
    <col min="13058" max="13058" width="12.77734375" style="59" bestFit="1" customWidth="1"/>
    <col min="13059" max="13061" width="14.109375" style="59" bestFit="1" customWidth="1"/>
    <col min="13062" max="13062" width="17.21875" style="59" customWidth="1"/>
    <col min="13063" max="13063" width="65.21875" style="59" customWidth="1"/>
    <col min="13064" max="13065" width="15.77734375" style="59" customWidth="1"/>
    <col min="13066" max="13067" width="10.77734375" style="59" customWidth="1"/>
    <col min="13068" max="13068" width="15.77734375" style="59" customWidth="1"/>
    <col min="13069" max="13069" width="10.77734375" style="59" customWidth="1"/>
    <col min="13070" max="13303" width="6.21875" style="59"/>
    <col min="13304" max="13304" width="15.33203125" style="59" customWidth="1"/>
    <col min="13305" max="13305" width="10.109375" style="59" bestFit="1" customWidth="1"/>
    <col min="13306" max="13308" width="14.109375" style="59" bestFit="1" customWidth="1"/>
    <col min="13309" max="13310" width="10.77734375" style="59" customWidth="1"/>
    <col min="13311" max="13311" width="14.109375" style="59" bestFit="1" customWidth="1"/>
    <col min="13312" max="13312" width="5.77734375" style="59" customWidth="1"/>
    <col min="13313" max="13313" width="7.6640625" style="59" bestFit="1" customWidth="1"/>
    <col min="13314" max="13314" width="12.77734375" style="59" bestFit="1" customWidth="1"/>
    <col min="13315" max="13317" width="14.109375" style="59" bestFit="1" customWidth="1"/>
    <col min="13318" max="13318" width="17.21875" style="59" customWidth="1"/>
    <col min="13319" max="13319" width="65.21875" style="59" customWidth="1"/>
    <col min="13320" max="13321" width="15.77734375" style="59" customWidth="1"/>
    <col min="13322" max="13323" width="10.77734375" style="59" customWidth="1"/>
    <col min="13324" max="13324" width="15.77734375" style="59" customWidth="1"/>
    <col min="13325" max="13325" width="10.77734375" style="59" customWidth="1"/>
    <col min="13326" max="13559" width="6.21875" style="59"/>
    <col min="13560" max="13560" width="15.33203125" style="59" customWidth="1"/>
    <col min="13561" max="13561" width="10.109375" style="59" bestFit="1" customWidth="1"/>
    <col min="13562" max="13564" width="14.109375" style="59" bestFit="1" customWidth="1"/>
    <col min="13565" max="13566" width="10.77734375" style="59" customWidth="1"/>
    <col min="13567" max="13567" width="14.109375" style="59" bestFit="1" customWidth="1"/>
    <col min="13568" max="13568" width="5.77734375" style="59" customWidth="1"/>
    <col min="13569" max="13569" width="7.6640625" style="59" bestFit="1" customWidth="1"/>
    <col min="13570" max="13570" width="12.77734375" style="59" bestFit="1" customWidth="1"/>
    <col min="13571" max="13573" width="14.109375" style="59" bestFit="1" customWidth="1"/>
    <col min="13574" max="13574" width="17.21875" style="59" customWidth="1"/>
    <col min="13575" max="13575" width="65.21875" style="59" customWidth="1"/>
    <col min="13576" max="13577" width="15.77734375" style="59" customWidth="1"/>
    <col min="13578" max="13579" width="10.77734375" style="59" customWidth="1"/>
    <col min="13580" max="13580" width="15.77734375" style="59" customWidth="1"/>
    <col min="13581" max="13581" width="10.77734375" style="59" customWidth="1"/>
    <col min="13582" max="13815" width="6.21875" style="59"/>
    <col min="13816" max="13816" width="15.33203125" style="59" customWidth="1"/>
    <col min="13817" max="13817" width="10.109375" style="59" bestFit="1" customWidth="1"/>
    <col min="13818" max="13820" width="14.109375" style="59" bestFit="1" customWidth="1"/>
    <col min="13821" max="13822" width="10.77734375" style="59" customWidth="1"/>
    <col min="13823" max="13823" width="14.109375" style="59" bestFit="1" customWidth="1"/>
    <col min="13824" max="13824" width="5.77734375" style="59" customWidth="1"/>
    <col min="13825" max="13825" width="7.6640625" style="59" bestFit="1" customWidth="1"/>
    <col min="13826" max="13826" width="12.77734375" style="59" bestFit="1" customWidth="1"/>
    <col min="13827" max="13829" width="14.109375" style="59" bestFit="1" customWidth="1"/>
    <col min="13830" max="13830" width="17.21875" style="59" customWidth="1"/>
    <col min="13831" max="13831" width="65.21875" style="59" customWidth="1"/>
    <col min="13832" max="13833" width="15.77734375" style="59" customWidth="1"/>
    <col min="13834" max="13835" width="10.77734375" style="59" customWidth="1"/>
    <col min="13836" max="13836" width="15.77734375" style="59" customWidth="1"/>
    <col min="13837" max="13837" width="10.77734375" style="59" customWidth="1"/>
    <col min="13838" max="14071" width="6.21875" style="59"/>
    <col min="14072" max="14072" width="15.33203125" style="59" customWidth="1"/>
    <col min="14073" max="14073" width="10.109375" style="59" bestFit="1" customWidth="1"/>
    <col min="14074" max="14076" width="14.109375" style="59" bestFit="1" customWidth="1"/>
    <col min="14077" max="14078" width="10.77734375" style="59" customWidth="1"/>
    <col min="14079" max="14079" width="14.109375" style="59" bestFit="1" customWidth="1"/>
    <col min="14080" max="14080" width="5.77734375" style="59" customWidth="1"/>
    <col min="14081" max="14081" width="7.6640625" style="59" bestFit="1" customWidth="1"/>
    <col min="14082" max="14082" width="12.77734375" style="59" bestFit="1" customWidth="1"/>
    <col min="14083" max="14085" width="14.109375" style="59" bestFit="1" customWidth="1"/>
    <col min="14086" max="14086" width="17.21875" style="59" customWidth="1"/>
    <col min="14087" max="14087" width="65.21875" style="59" customWidth="1"/>
    <col min="14088" max="14089" width="15.77734375" style="59" customWidth="1"/>
    <col min="14090" max="14091" width="10.77734375" style="59" customWidth="1"/>
    <col min="14092" max="14092" width="15.77734375" style="59" customWidth="1"/>
    <col min="14093" max="14093" width="10.77734375" style="59" customWidth="1"/>
    <col min="14094" max="14327" width="6.21875" style="59"/>
    <col min="14328" max="14328" width="15.33203125" style="59" customWidth="1"/>
    <col min="14329" max="14329" width="10.109375" style="59" bestFit="1" customWidth="1"/>
    <col min="14330" max="14332" width="14.109375" style="59" bestFit="1" customWidth="1"/>
    <col min="14333" max="14334" width="10.77734375" style="59" customWidth="1"/>
    <col min="14335" max="14335" width="14.109375" style="59" bestFit="1" customWidth="1"/>
    <col min="14336" max="14336" width="5.77734375" style="59" customWidth="1"/>
    <col min="14337" max="14337" width="7.6640625" style="59" bestFit="1" customWidth="1"/>
    <col min="14338" max="14338" width="12.77734375" style="59" bestFit="1" customWidth="1"/>
    <col min="14339" max="14341" width="14.109375" style="59" bestFit="1" customWidth="1"/>
    <col min="14342" max="14342" width="17.21875" style="59" customWidth="1"/>
    <col min="14343" max="14343" width="65.21875" style="59" customWidth="1"/>
    <col min="14344" max="14345" width="15.77734375" style="59" customWidth="1"/>
    <col min="14346" max="14347" width="10.77734375" style="59" customWidth="1"/>
    <col min="14348" max="14348" width="15.77734375" style="59" customWidth="1"/>
    <col min="14349" max="14349" width="10.77734375" style="59" customWidth="1"/>
    <col min="14350" max="14583" width="6.21875" style="59"/>
    <col min="14584" max="14584" width="15.33203125" style="59" customWidth="1"/>
    <col min="14585" max="14585" width="10.109375" style="59" bestFit="1" customWidth="1"/>
    <col min="14586" max="14588" width="14.109375" style="59" bestFit="1" customWidth="1"/>
    <col min="14589" max="14590" width="10.77734375" style="59" customWidth="1"/>
    <col min="14591" max="14591" width="14.109375" style="59" bestFit="1" customWidth="1"/>
    <col min="14592" max="14592" width="5.77734375" style="59" customWidth="1"/>
    <col min="14593" max="14593" width="7.6640625" style="59" bestFit="1" customWidth="1"/>
    <col min="14594" max="14594" width="12.77734375" style="59" bestFit="1" customWidth="1"/>
    <col min="14595" max="14597" width="14.109375" style="59" bestFit="1" customWidth="1"/>
    <col min="14598" max="14598" width="17.21875" style="59" customWidth="1"/>
    <col min="14599" max="14599" width="65.21875" style="59" customWidth="1"/>
    <col min="14600" max="14601" width="15.77734375" style="59" customWidth="1"/>
    <col min="14602" max="14603" width="10.77734375" style="59" customWidth="1"/>
    <col min="14604" max="14604" width="15.77734375" style="59" customWidth="1"/>
    <col min="14605" max="14605" width="10.77734375" style="59" customWidth="1"/>
    <col min="14606" max="14839" width="6.21875" style="59"/>
    <col min="14840" max="14840" width="15.33203125" style="59" customWidth="1"/>
    <col min="14841" max="14841" width="10.109375" style="59" bestFit="1" customWidth="1"/>
    <col min="14842" max="14844" width="14.109375" style="59" bestFit="1" customWidth="1"/>
    <col min="14845" max="14846" width="10.77734375" style="59" customWidth="1"/>
    <col min="14847" max="14847" width="14.109375" style="59" bestFit="1" customWidth="1"/>
    <col min="14848" max="14848" width="5.77734375" style="59" customWidth="1"/>
    <col min="14849" max="14849" width="7.6640625" style="59" bestFit="1" customWidth="1"/>
    <col min="14850" max="14850" width="12.77734375" style="59" bestFit="1" customWidth="1"/>
    <col min="14851" max="14853" width="14.109375" style="59" bestFit="1" customWidth="1"/>
    <col min="14854" max="14854" width="17.21875" style="59" customWidth="1"/>
    <col min="14855" max="14855" width="65.21875" style="59" customWidth="1"/>
    <col min="14856" max="14857" width="15.77734375" style="59" customWidth="1"/>
    <col min="14858" max="14859" width="10.77734375" style="59" customWidth="1"/>
    <col min="14860" max="14860" width="15.77734375" style="59" customWidth="1"/>
    <col min="14861" max="14861" width="10.77734375" style="59" customWidth="1"/>
    <col min="14862" max="15095" width="6.21875" style="59"/>
    <col min="15096" max="15096" width="15.33203125" style="59" customWidth="1"/>
    <col min="15097" max="15097" width="10.109375" style="59" bestFit="1" customWidth="1"/>
    <col min="15098" max="15100" width="14.109375" style="59" bestFit="1" customWidth="1"/>
    <col min="15101" max="15102" width="10.77734375" style="59" customWidth="1"/>
    <col min="15103" max="15103" width="14.109375" style="59" bestFit="1" customWidth="1"/>
    <col min="15104" max="15104" width="5.77734375" style="59" customWidth="1"/>
    <col min="15105" max="15105" width="7.6640625" style="59" bestFit="1" customWidth="1"/>
    <col min="15106" max="15106" width="12.77734375" style="59" bestFit="1" customWidth="1"/>
    <col min="15107" max="15109" width="14.109375" style="59" bestFit="1" customWidth="1"/>
    <col min="15110" max="15110" width="17.21875" style="59" customWidth="1"/>
    <col min="15111" max="15111" width="65.21875" style="59" customWidth="1"/>
    <col min="15112" max="15113" width="15.77734375" style="59" customWidth="1"/>
    <col min="15114" max="15115" width="10.77734375" style="59" customWidth="1"/>
    <col min="15116" max="15116" width="15.77734375" style="59" customWidth="1"/>
    <col min="15117" max="15117" width="10.77734375" style="59" customWidth="1"/>
    <col min="15118" max="15351" width="6.21875" style="59"/>
    <col min="15352" max="15352" width="15.33203125" style="59" customWidth="1"/>
    <col min="15353" max="15353" width="10.109375" style="59" bestFit="1" customWidth="1"/>
    <col min="15354" max="15356" width="14.109375" style="59" bestFit="1" customWidth="1"/>
    <col min="15357" max="15358" width="10.77734375" style="59" customWidth="1"/>
    <col min="15359" max="15359" width="14.109375" style="59" bestFit="1" customWidth="1"/>
    <col min="15360" max="15360" width="5.77734375" style="59" customWidth="1"/>
    <col min="15361" max="15361" width="7.6640625" style="59" bestFit="1" customWidth="1"/>
    <col min="15362" max="15362" width="12.77734375" style="59" bestFit="1" customWidth="1"/>
    <col min="15363" max="15365" width="14.109375" style="59" bestFit="1" customWidth="1"/>
    <col min="15366" max="15366" width="17.21875" style="59" customWidth="1"/>
    <col min="15367" max="15367" width="65.21875" style="59" customWidth="1"/>
    <col min="15368" max="15369" width="15.77734375" style="59" customWidth="1"/>
    <col min="15370" max="15371" width="10.77734375" style="59" customWidth="1"/>
    <col min="15372" max="15372" width="15.77734375" style="59" customWidth="1"/>
    <col min="15373" max="15373" width="10.77734375" style="59" customWidth="1"/>
    <col min="15374" max="15607" width="6.21875" style="59"/>
    <col min="15608" max="15608" width="15.33203125" style="59" customWidth="1"/>
    <col min="15609" max="15609" width="10.109375" style="59" bestFit="1" customWidth="1"/>
    <col min="15610" max="15612" width="14.109375" style="59" bestFit="1" customWidth="1"/>
    <col min="15613" max="15614" width="10.77734375" style="59" customWidth="1"/>
    <col min="15615" max="15615" width="14.109375" style="59" bestFit="1" customWidth="1"/>
    <col min="15616" max="15616" width="5.77734375" style="59" customWidth="1"/>
    <col min="15617" max="15617" width="7.6640625" style="59" bestFit="1" customWidth="1"/>
    <col min="15618" max="15618" width="12.77734375" style="59" bestFit="1" customWidth="1"/>
    <col min="15619" max="15621" width="14.109375" style="59" bestFit="1" customWidth="1"/>
    <col min="15622" max="15622" width="17.21875" style="59" customWidth="1"/>
    <col min="15623" max="15623" width="65.21875" style="59" customWidth="1"/>
    <col min="15624" max="15625" width="15.77734375" style="59" customWidth="1"/>
    <col min="15626" max="15627" width="10.77734375" style="59" customWidth="1"/>
    <col min="15628" max="15628" width="15.77734375" style="59" customWidth="1"/>
    <col min="15629" max="15629" width="10.77734375" style="59" customWidth="1"/>
    <col min="15630" max="15863" width="6.21875" style="59"/>
    <col min="15864" max="15864" width="15.33203125" style="59" customWidth="1"/>
    <col min="15865" max="15865" width="10.109375" style="59" bestFit="1" customWidth="1"/>
    <col min="15866" max="15868" width="14.109375" style="59" bestFit="1" customWidth="1"/>
    <col min="15869" max="15870" width="10.77734375" style="59" customWidth="1"/>
    <col min="15871" max="15871" width="14.109375" style="59" bestFit="1" customWidth="1"/>
    <col min="15872" max="15872" width="5.77734375" style="59" customWidth="1"/>
    <col min="15873" max="15873" width="7.6640625" style="59" bestFit="1" customWidth="1"/>
    <col min="15874" max="15874" width="12.77734375" style="59" bestFit="1" customWidth="1"/>
    <col min="15875" max="15877" width="14.109375" style="59" bestFit="1" customWidth="1"/>
    <col min="15878" max="15878" width="17.21875" style="59" customWidth="1"/>
    <col min="15879" max="15879" width="65.21875" style="59" customWidth="1"/>
    <col min="15880" max="15881" width="15.77734375" style="59" customWidth="1"/>
    <col min="15882" max="15883" width="10.77734375" style="59" customWidth="1"/>
    <col min="15884" max="15884" width="15.77734375" style="59" customWidth="1"/>
    <col min="15885" max="15885" width="10.77734375" style="59" customWidth="1"/>
    <col min="15886" max="16119" width="6.21875" style="59"/>
    <col min="16120" max="16120" width="15.33203125" style="59" customWidth="1"/>
    <col min="16121" max="16121" width="10.109375" style="59" bestFit="1" customWidth="1"/>
    <col min="16122" max="16124" width="14.109375" style="59" bestFit="1" customWidth="1"/>
    <col min="16125" max="16126" width="10.77734375" style="59" customWidth="1"/>
    <col min="16127" max="16127" width="14.109375" style="59" bestFit="1" customWidth="1"/>
    <col min="16128" max="16128" width="5.77734375" style="59" customWidth="1"/>
    <col min="16129" max="16129" width="7.6640625" style="59" bestFit="1" customWidth="1"/>
    <col min="16130" max="16130" width="12.77734375" style="59" bestFit="1" customWidth="1"/>
    <col min="16131" max="16133" width="14.109375" style="59" bestFit="1" customWidth="1"/>
    <col min="16134" max="16134" width="17.21875" style="59" customWidth="1"/>
    <col min="16135" max="16135" width="65.21875" style="59" customWidth="1"/>
    <col min="16136" max="16137" width="15.77734375" style="59" customWidth="1"/>
    <col min="16138" max="16139" width="10.77734375" style="59" customWidth="1"/>
    <col min="16140" max="16140" width="15.77734375" style="59" customWidth="1"/>
    <col min="16141" max="16141" width="10.77734375" style="59" customWidth="1"/>
    <col min="16142" max="16384" width="6.21875" style="59"/>
  </cols>
  <sheetData>
    <row r="1" spans="1:12" ht="24.95" customHeight="1" x14ac:dyDescent="0.15">
      <c r="A1" s="84" t="s">
        <v>211</v>
      </c>
      <c r="B1" s="84"/>
      <c r="C1" s="84"/>
      <c r="D1" s="84"/>
      <c r="E1" s="84"/>
      <c r="F1" s="178"/>
      <c r="G1" s="85"/>
    </row>
    <row r="2" spans="1:12" ht="24.95" customHeight="1" x14ac:dyDescent="0.15">
      <c r="A2" s="62" t="s">
        <v>199</v>
      </c>
      <c r="B2" s="62"/>
      <c r="C2" s="62"/>
      <c r="D2" s="62"/>
      <c r="E2" s="62"/>
      <c r="F2" s="179"/>
      <c r="G2" s="86"/>
    </row>
    <row r="3" spans="1:12" ht="24.95" customHeight="1" x14ac:dyDescent="0.15">
      <c r="A3" s="64"/>
      <c r="B3" s="87"/>
      <c r="C3" s="87"/>
      <c r="D3" s="87"/>
      <c r="E3" s="67" t="s">
        <v>212</v>
      </c>
      <c r="F3" s="180"/>
      <c r="G3" s="88"/>
    </row>
    <row r="4" spans="1:12" ht="24.95" customHeight="1" x14ac:dyDescent="0.15">
      <c r="A4" s="69" t="s">
        <v>25</v>
      </c>
      <c r="B4" s="69" t="s">
        <v>26</v>
      </c>
      <c r="C4" s="69" t="s">
        <v>30</v>
      </c>
      <c r="D4" s="69" t="s">
        <v>28</v>
      </c>
      <c r="E4" s="69" t="s">
        <v>29</v>
      </c>
      <c r="F4" s="181"/>
      <c r="G4" s="89"/>
    </row>
    <row r="5" spans="1:12" ht="24.95" customHeight="1" x14ac:dyDescent="0.15">
      <c r="A5" s="90"/>
      <c r="B5" s="91"/>
      <c r="C5" s="71"/>
      <c r="D5" s="91"/>
      <c r="E5" s="91"/>
      <c r="F5" s="181"/>
      <c r="G5" s="89"/>
    </row>
    <row r="6" spans="1:12" ht="24.95" customHeight="1" x14ac:dyDescent="0.15">
      <c r="A6" s="73" t="s">
        <v>33</v>
      </c>
      <c r="B6" s="74">
        <v>34335</v>
      </c>
      <c r="C6" s="173">
        <v>491569</v>
      </c>
      <c r="D6" s="173">
        <v>490569</v>
      </c>
      <c r="E6" s="173">
        <v>1000</v>
      </c>
      <c r="F6" s="181"/>
      <c r="G6" s="181"/>
    </row>
    <row r="7" spans="1:12" ht="24.95" customHeight="1" x14ac:dyDescent="0.15">
      <c r="A7" s="75" t="s">
        <v>34</v>
      </c>
      <c r="B7" s="76">
        <v>34335</v>
      </c>
      <c r="C7" s="175">
        <v>6853000</v>
      </c>
      <c r="D7" s="175">
        <v>6852000</v>
      </c>
      <c r="E7" s="175">
        <v>1000</v>
      </c>
      <c r="F7" s="181"/>
      <c r="G7" s="181"/>
    </row>
    <row r="8" spans="1:12" ht="24.95" customHeight="1" x14ac:dyDescent="0.15">
      <c r="A8" s="75" t="s">
        <v>35</v>
      </c>
      <c r="B8" s="76">
        <v>34335</v>
      </c>
      <c r="C8" s="175">
        <v>10411500</v>
      </c>
      <c r="D8" s="175">
        <v>10410500</v>
      </c>
      <c r="E8" s="175">
        <v>1000</v>
      </c>
      <c r="F8" s="181"/>
      <c r="G8" s="181"/>
    </row>
    <row r="9" spans="1:12" ht="24.95" customHeight="1" x14ac:dyDescent="0.15">
      <c r="A9" s="75" t="s">
        <v>36</v>
      </c>
      <c r="B9" s="76">
        <v>34335</v>
      </c>
      <c r="C9" s="175">
        <v>3553000</v>
      </c>
      <c r="D9" s="175">
        <v>3552000</v>
      </c>
      <c r="E9" s="175">
        <v>1000</v>
      </c>
      <c r="F9" s="181"/>
      <c r="G9" s="181"/>
    </row>
    <row r="10" spans="1:12" ht="24.95" customHeight="1" x14ac:dyDescent="0.15">
      <c r="A10" s="75" t="s">
        <v>37</v>
      </c>
      <c r="B10" s="76">
        <v>34335</v>
      </c>
      <c r="C10" s="175">
        <v>694100</v>
      </c>
      <c r="D10" s="175">
        <v>693100</v>
      </c>
      <c r="E10" s="175">
        <v>1000</v>
      </c>
      <c r="F10" s="181"/>
      <c r="G10" s="181"/>
    </row>
    <row r="11" spans="1:12" ht="24.95" customHeight="1" x14ac:dyDescent="0.15">
      <c r="A11" s="75" t="s">
        <v>38</v>
      </c>
      <c r="B11" s="76">
        <v>34335</v>
      </c>
      <c r="C11" s="175">
        <v>7546000</v>
      </c>
      <c r="D11" s="175">
        <v>7545000</v>
      </c>
      <c r="E11" s="175">
        <v>1000</v>
      </c>
      <c r="F11" s="181"/>
      <c r="G11" s="181"/>
    </row>
    <row r="12" spans="1:12" ht="24.95" customHeight="1" x14ac:dyDescent="0.15">
      <c r="A12" s="75" t="s">
        <v>39</v>
      </c>
      <c r="B12" s="76">
        <v>34335</v>
      </c>
      <c r="C12" s="175">
        <v>1243310</v>
      </c>
      <c r="D12" s="175">
        <v>1242310</v>
      </c>
      <c r="E12" s="175">
        <v>1000</v>
      </c>
      <c r="F12" s="181"/>
      <c r="G12" s="181"/>
    </row>
    <row r="13" spans="1:12" ht="24.95" customHeight="1" x14ac:dyDescent="0.15">
      <c r="A13" s="75" t="s">
        <v>40</v>
      </c>
      <c r="B13" s="76">
        <v>34543</v>
      </c>
      <c r="C13" s="175">
        <v>11800000</v>
      </c>
      <c r="D13" s="175">
        <v>11799000</v>
      </c>
      <c r="E13" s="175">
        <v>1000</v>
      </c>
      <c r="F13" s="181"/>
      <c r="G13" s="181"/>
      <c r="H13" s="59"/>
      <c r="I13" s="59"/>
      <c r="J13" s="59"/>
      <c r="K13" s="59"/>
      <c r="L13" s="59"/>
    </row>
    <row r="14" spans="1:12" ht="24.95" customHeight="1" x14ac:dyDescent="0.15">
      <c r="A14" s="92" t="s">
        <v>41</v>
      </c>
      <c r="B14" s="76">
        <v>34544</v>
      </c>
      <c r="C14" s="175">
        <v>48400000</v>
      </c>
      <c r="D14" s="175">
        <v>48399000</v>
      </c>
      <c r="E14" s="175">
        <v>1000</v>
      </c>
      <c r="F14" s="181"/>
      <c r="G14" s="181"/>
      <c r="H14" s="59"/>
      <c r="I14" s="59"/>
      <c r="J14" s="59"/>
      <c r="K14" s="59"/>
      <c r="L14" s="59"/>
    </row>
    <row r="15" spans="1:12" ht="24.95" customHeight="1" x14ac:dyDescent="0.15">
      <c r="A15" s="92" t="s">
        <v>42</v>
      </c>
      <c r="B15" s="76">
        <v>34571</v>
      </c>
      <c r="C15" s="175">
        <v>16250000</v>
      </c>
      <c r="D15" s="175">
        <v>16249000</v>
      </c>
      <c r="E15" s="175">
        <v>1000</v>
      </c>
      <c r="F15" s="181"/>
      <c r="G15" s="181"/>
      <c r="H15" s="59"/>
      <c r="I15" s="59"/>
      <c r="J15" s="59"/>
      <c r="K15" s="59"/>
      <c r="L15" s="59"/>
    </row>
    <row r="16" spans="1:12" ht="24.95" customHeight="1" x14ac:dyDescent="0.15">
      <c r="A16" s="92" t="s">
        <v>43</v>
      </c>
      <c r="B16" s="76">
        <v>34571</v>
      </c>
      <c r="C16" s="175">
        <v>12900000</v>
      </c>
      <c r="D16" s="175">
        <v>12899000</v>
      </c>
      <c r="E16" s="175">
        <v>1000</v>
      </c>
      <c r="F16" s="181"/>
      <c r="G16" s="181"/>
      <c r="H16" s="59"/>
      <c r="I16" s="59"/>
      <c r="J16" s="59"/>
      <c r="K16" s="59"/>
      <c r="L16" s="59"/>
    </row>
    <row r="17" spans="1:12" ht="24.95" customHeight="1" x14ac:dyDescent="0.15">
      <c r="A17" s="92" t="s">
        <v>44</v>
      </c>
      <c r="B17" s="76">
        <v>34543</v>
      </c>
      <c r="C17" s="175">
        <v>37090000</v>
      </c>
      <c r="D17" s="175">
        <v>37089000</v>
      </c>
      <c r="E17" s="175">
        <v>1000</v>
      </c>
      <c r="F17" s="181"/>
      <c r="G17" s="181"/>
      <c r="H17" s="59"/>
      <c r="I17" s="59"/>
      <c r="J17" s="59"/>
      <c r="K17" s="59"/>
      <c r="L17" s="59"/>
    </row>
    <row r="18" spans="1:12" ht="24.95" customHeight="1" x14ac:dyDescent="0.15">
      <c r="A18" s="75" t="s">
        <v>45</v>
      </c>
      <c r="B18" s="76">
        <v>34592</v>
      </c>
      <c r="C18" s="174">
        <v>107077152</v>
      </c>
      <c r="D18" s="174">
        <v>107076152</v>
      </c>
      <c r="E18" s="175">
        <v>1000</v>
      </c>
      <c r="F18" s="181"/>
      <c r="G18" s="181"/>
      <c r="H18" s="59"/>
      <c r="I18" s="59"/>
      <c r="J18" s="59"/>
      <c r="K18" s="59"/>
      <c r="L18" s="59"/>
    </row>
    <row r="19" spans="1:12" ht="24.95" customHeight="1" x14ac:dyDescent="0.15">
      <c r="A19" s="75" t="s">
        <v>46</v>
      </c>
      <c r="B19" s="76">
        <v>34943</v>
      </c>
      <c r="C19" s="174">
        <v>325447100</v>
      </c>
      <c r="D19" s="174">
        <v>325446100</v>
      </c>
      <c r="E19" s="175">
        <v>1000</v>
      </c>
      <c r="F19" s="181"/>
      <c r="G19" s="181"/>
      <c r="H19" s="59"/>
      <c r="I19" s="59"/>
      <c r="J19" s="59"/>
      <c r="K19" s="59"/>
      <c r="L19" s="59"/>
    </row>
    <row r="20" spans="1:12" ht="24.95" customHeight="1" x14ac:dyDescent="0.15">
      <c r="A20" s="75" t="s">
        <v>47</v>
      </c>
      <c r="B20" s="76">
        <v>34940</v>
      </c>
      <c r="C20" s="175">
        <v>11800000</v>
      </c>
      <c r="D20" s="175">
        <v>11799000</v>
      </c>
      <c r="E20" s="175">
        <v>1000</v>
      </c>
      <c r="F20" s="181"/>
      <c r="G20" s="181"/>
    </row>
    <row r="21" spans="1:12" ht="24.95" customHeight="1" x14ac:dyDescent="0.15">
      <c r="A21" s="75" t="s">
        <v>48</v>
      </c>
      <c r="B21" s="76">
        <v>34985</v>
      </c>
      <c r="C21" s="175">
        <v>7920000</v>
      </c>
      <c r="D21" s="175">
        <v>7919000</v>
      </c>
      <c r="E21" s="175">
        <v>1000</v>
      </c>
      <c r="F21" s="181"/>
      <c r="G21" s="181"/>
    </row>
    <row r="22" spans="1:12" ht="24.95" customHeight="1" x14ac:dyDescent="0.15">
      <c r="A22" s="75" t="s">
        <v>49</v>
      </c>
      <c r="B22" s="76">
        <v>35062</v>
      </c>
      <c r="C22" s="175">
        <v>25740000</v>
      </c>
      <c r="D22" s="175">
        <v>25739000</v>
      </c>
      <c r="E22" s="175">
        <v>1000</v>
      </c>
      <c r="F22" s="181"/>
      <c r="G22" s="181"/>
    </row>
    <row r="23" spans="1:12" ht="24.95" customHeight="1" x14ac:dyDescent="0.15">
      <c r="A23" s="75" t="s">
        <v>50</v>
      </c>
      <c r="B23" s="76">
        <v>35018</v>
      </c>
      <c r="C23" s="174">
        <v>3476000</v>
      </c>
      <c r="D23" s="174">
        <v>3475000</v>
      </c>
      <c r="E23" s="175">
        <v>1000</v>
      </c>
      <c r="F23" s="181"/>
      <c r="G23" s="181"/>
      <c r="H23" s="59"/>
      <c r="I23" s="59"/>
      <c r="J23" s="59"/>
      <c r="K23" s="59"/>
      <c r="L23" s="59"/>
    </row>
    <row r="24" spans="1:12" ht="24.95" customHeight="1" x14ac:dyDescent="0.15">
      <c r="A24" s="75" t="s">
        <v>51</v>
      </c>
      <c r="B24" s="76">
        <v>35284</v>
      </c>
      <c r="C24" s="175">
        <v>28300000</v>
      </c>
      <c r="D24" s="175">
        <v>28299000</v>
      </c>
      <c r="E24" s="175">
        <v>1000</v>
      </c>
      <c r="F24" s="181"/>
      <c r="G24" s="181"/>
    </row>
    <row r="25" spans="1:12" ht="24.95" customHeight="1" x14ac:dyDescent="0.15">
      <c r="A25" s="75" t="s">
        <v>52</v>
      </c>
      <c r="B25" s="76">
        <v>35606</v>
      </c>
      <c r="C25" s="175">
        <v>45208163</v>
      </c>
      <c r="D25" s="175">
        <v>45207163</v>
      </c>
      <c r="E25" s="175">
        <v>1000</v>
      </c>
      <c r="F25" s="181"/>
      <c r="G25" s="181"/>
    </row>
    <row r="26" spans="1:12" ht="24.95" customHeight="1" x14ac:dyDescent="0.15">
      <c r="A26" s="75" t="s">
        <v>53</v>
      </c>
      <c r="B26" s="76">
        <v>35888</v>
      </c>
      <c r="C26" s="175">
        <v>2464000</v>
      </c>
      <c r="D26" s="175">
        <v>2463000</v>
      </c>
      <c r="E26" s="175">
        <v>1000</v>
      </c>
      <c r="F26" s="181"/>
      <c r="G26" s="181"/>
      <c r="H26" s="59"/>
      <c r="I26" s="59"/>
      <c r="J26" s="59"/>
      <c r="K26" s="59"/>
      <c r="L26" s="59"/>
    </row>
    <row r="27" spans="1:12" ht="24.95" customHeight="1" x14ac:dyDescent="0.15">
      <c r="A27" s="75" t="s">
        <v>54</v>
      </c>
      <c r="B27" s="76">
        <v>35968</v>
      </c>
      <c r="C27" s="175">
        <v>2527110</v>
      </c>
      <c r="D27" s="175">
        <v>2526110</v>
      </c>
      <c r="E27" s="175">
        <v>1000</v>
      </c>
      <c r="F27" s="181"/>
      <c r="G27" s="181"/>
      <c r="H27" s="59"/>
      <c r="I27" s="59"/>
      <c r="J27" s="59"/>
      <c r="K27" s="59"/>
      <c r="L27" s="59"/>
    </row>
    <row r="28" spans="1:12" ht="24.95" customHeight="1" x14ac:dyDescent="0.15">
      <c r="A28" s="75" t="s">
        <v>55</v>
      </c>
      <c r="B28" s="76">
        <v>36069</v>
      </c>
      <c r="C28" s="175">
        <v>2092200</v>
      </c>
      <c r="D28" s="175">
        <v>2091200</v>
      </c>
      <c r="E28" s="175">
        <v>1000</v>
      </c>
      <c r="F28" s="181"/>
      <c r="G28" s="181"/>
      <c r="H28" s="59"/>
      <c r="I28" s="59"/>
      <c r="J28" s="59"/>
      <c r="K28" s="59"/>
      <c r="L28" s="59"/>
    </row>
    <row r="29" spans="1:12" ht="24.95" customHeight="1" x14ac:dyDescent="0.15">
      <c r="A29" s="75" t="s">
        <v>56</v>
      </c>
      <c r="B29" s="76">
        <v>36136</v>
      </c>
      <c r="C29" s="175">
        <v>8800000</v>
      </c>
      <c r="D29" s="175">
        <v>8799000</v>
      </c>
      <c r="E29" s="175">
        <v>1000</v>
      </c>
      <c r="F29" s="181"/>
      <c r="G29" s="181"/>
      <c r="H29" s="59"/>
      <c r="I29" s="59"/>
      <c r="J29" s="59"/>
      <c r="K29" s="59"/>
      <c r="L29" s="59"/>
    </row>
    <row r="30" spans="1:12" ht="24.95" customHeight="1" x14ac:dyDescent="0.15">
      <c r="A30" s="75" t="s">
        <v>57</v>
      </c>
      <c r="B30" s="76">
        <v>36151</v>
      </c>
      <c r="C30" s="175">
        <v>16100000</v>
      </c>
      <c r="D30" s="175">
        <v>16099000</v>
      </c>
      <c r="E30" s="175">
        <v>1000</v>
      </c>
      <c r="F30" s="181"/>
      <c r="G30" s="181"/>
      <c r="H30" s="59"/>
      <c r="I30" s="59"/>
      <c r="J30" s="59"/>
      <c r="K30" s="59"/>
      <c r="L30" s="59"/>
    </row>
    <row r="31" spans="1:12" ht="24.95" customHeight="1" x14ac:dyDescent="0.15">
      <c r="A31" s="75" t="s">
        <v>58</v>
      </c>
      <c r="B31" s="76">
        <v>34857</v>
      </c>
      <c r="C31" s="175">
        <v>3319635</v>
      </c>
      <c r="D31" s="175">
        <v>3318635</v>
      </c>
      <c r="E31" s="175">
        <v>1000</v>
      </c>
      <c r="F31" s="181"/>
      <c r="G31" s="181"/>
      <c r="H31" s="59"/>
      <c r="I31" s="59"/>
      <c r="J31" s="59"/>
      <c r="K31" s="59"/>
      <c r="L31" s="59"/>
    </row>
    <row r="32" spans="1:12" ht="24.95" customHeight="1" x14ac:dyDescent="0.15">
      <c r="A32" s="75" t="s">
        <v>59</v>
      </c>
      <c r="B32" s="76">
        <v>35653</v>
      </c>
      <c r="C32" s="175">
        <v>4939000</v>
      </c>
      <c r="D32" s="175">
        <v>4938000</v>
      </c>
      <c r="E32" s="175">
        <v>1000</v>
      </c>
      <c r="F32" s="181"/>
      <c r="G32" s="181"/>
      <c r="H32" s="59"/>
      <c r="I32" s="59"/>
      <c r="J32" s="59"/>
      <c r="K32" s="59"/>
      <c r="L32" s="59"/>
    </row>
    <row r="33" spans="1:12" ht="24.95" customHeight="1" x14ac:dyDescent="0.15">
      <c r="A33" s="92" t="s">
        <v>60</v>
      </c>
      <c r="B33" s="93">
        <v>35779</v>
      </c>
      <c r="C33" s="182">
        <v>12320000</v>
      </c>
      <c r="D33" s="182">
        <v>12319000</v>
      </c>
      <c r="E33" s="175">
        <v>1000</v>
      </c>
      <c r="F33" s="181"/>
      <c r="G33" s="181"/>
      <c r="H33" s="59"/>
      <c r="I33" s="59"/>
      <c r="J33" s="59"/>
      <c r="K33" s="59"/>
      <c r="L33" s="59"/>
    </row>
    <row r="34" spans="1:12" ht="24.95" customHeight="1" x14ac:dyDescent="0.15">
      <c r="A34" s="75" t="s">
        <v>61</v>
      </c>
      <c r="B34" s="76">
        <v>36421</v>
      </c>
      <c r="C34" s="175">
        <v>55141105</v>
      </c>
      <c r="D34" s="175">
        <v>55140105</v>
      </c>
      <c r="E34" s="175">
        <v>1000</v>
      </c>
      <c r="F34" s="181"/>
      <c r="G34" s="181"/>
      <c r="H34" s="59"/>
      <c r="I34" s="59"/>
      <c r="J34" s="59"/>
      <c r="K34" s="59"/>
      <c r="L34" s="59"/>
    </row>
    <row r="35" spans="1:12" ht="24.95" customHeight="1" x14ac:dyDescent="0.15">
      <c r="A35" s="75" t="s">
        <v>62</v>
      </c>
      <c r="B35" s="76">
        <v>36747</v>
      </c>
      <c r="C35" s="175">
        <v>4811040</v>
      </c>
      <c r="D35" s="175">
        <v>4810040</v>
      </c>
      <c r="E35" s="175">
        <v>1000</v>
      </c>
      <c r="F35" s="181"/>
      <c r="G35" s="181"/>
      <c r="H35" s="59"/>
      <c r="I35" s="59"/>
      <c r="J35" s="59"/>
      <c r="K35" s="59"/>
      <c r="L35" s="59"/>
    </row>
    <row r="36" spans="1:12" ht="24.95" customHeight="1" x14ac:dyDescent="0.15">
      <c r="A36" s="75" t="s">
        <v>63</v>
      </c>
      <c r="B36" s="76">
        <v>37084</v>
      </c>
      <c r="C36" s="175">
        <v>18476737</v>
      </c>
      <c r="D36" s="175">
        <v>18475737</v>
      </c>
      <c r="E36" s="175">
        <v>1000</v>
      </c>
      <c r="F36" s="181"/>
      <c r="G36" s="181"/>
      <c r="H36" s="59"/>
      <c r="I36" s="59"/>
      <c r="J36" s="59"/>
      <c r="K36" s="59"/>
      <c r="L36" s="59"/>
    </row>
    <row r="37" spans="1:12" ht="24.95" customHeight="1" x14ac:dyDescent="0.15">
      <c r="A37" s="75" t="s">
        <v>64</v>
      </c>
      <c r="B37" s="76">
        <v>37132</v>
      </c>
      <c r="C37" s="175">
        <v>66793821</v>
      </c>
      <c r="D37" s="175">
        <v>66792821</v>
      </c>
      <c r="E37" s="175">
        <v>1000</v>
      </c>
      <c r="F37" s="181"/>
      <c r="G37" s="181"/>
      <c r="H37" s="59"/>
      <c r="I37" s="59"/>
      <c r="J37" s="59"/>
      <c r="K37" s="59"/>
      <c r="L37" s="59"/>
    </row>
    <row r="38" spans="1:12" ht="24.95" customHeight="1" x14ac:dyDescent="0.15">
      <c r="A38" s="75" t="s">
        <v>65</v>
      </c>
      <c r="B38" s="76">
        <v>37239</v>
      </c>
      <c r="C38" s="175">
        <v>36928800</v>
      </c>
      <c r="D38" s="175">
        <v>36927800</v>
      </c>
      <c r="E38" s="175">
        <v>1000</v>
      </c>
      <c r="F38" s="181"/>
      <c r="G38" s="181"/>
      <c r="H38" s="59"/>
      <c r="I38" s="59"/>
      <c r="J38" s="59"/>
      <c r="K38" s="59"/>
      <c r="L38" s="59"/>
    </row>
    <row r="39" spans="1:12" ht="24.95" customHeight="1" x14ac:dyDescent="0.15">
      <c r="A39" s="75" t="s">
        <v>66</v>
      </c>
      <c r="B39" s="76">
        <v>37256</v>
      </c>
      <c r="C39" s="175">
        <v>32500000</v>
      </c>
      <c r="D39" s="175">
        <v>32499000</v>
      </c>
      <c r="E39" s="175">
        <v>1000</v>
      </c>
      <c r="F39" s="181"/>
      <c r="G39" s="181"/>
      <c r="H39" s="59"/>
      <c r="I39" s="59"/>
      <c r="J39" s="59"/>
      <c r="K39" s="59"/>
      <c r="L39" s="59"/>
    </row>
    <row r="40" spans="1:12" ht="24.95" customHeight="1" x14ac:dyDescent="0.15">
      <c r="A40" s="75" t="s">
        <v>67</v>
      </c>
      <c r="B40" s="76">
        <v>37256</v>
      </c>
      <c r="C40" s="174">
        <v>464700000</v>
      </c>
      <c r="D40" s="174">
        <v>464699000</v>
      </c>
      <c r="E40" s="175">
        <v>1000</v>
      </c>
      <c r="F40" s="181"/>
      <c r="G40" s="181"/>
      <c r="H40" s="59"/>
      <c r="I40" s="59"/>
      <c r="J40" s="59"/>
      <c r="K40" s="59"/>
      <c r="L40" s="59"/>
    </row>
    <row r="41" spans="1:12" ht="24.95" customHeight="1" x14ac:dyDescent="0.15">
      <c r="A41" s="75" t="s">
        <v>68</v>
      </c>
      <c r="B41" s="76">
        <v>37256</v>
      </c>
      <c r="C41" s="175">
        <v>26163660</v>
      </c>
      <c r="D41" s="175">
        <v>26162660</v>
      </c>
      <c r="E41" s="175">
        <v>1000</v>
      </c>
      <c r="F41" s="181"/>
      <c r="G41" s="181"/>
      <c r="H41" s="59"/>
      <c r="I41" s="59"/>
      <c r="J41" s="59"/>
      <c r="K41" s="59"/>
      <c r="L41" s="59"/>
    </row>
    <row r="42" spans="1:12" ht="24.95" customHeight="1" x14ac:dyDescent="0.15">
      <c r="A42" s="75" t="s">
        <v>69</v>
      </c>
      <c r="B42" s="76">
        <v>37596</v>
      </c>
      <c r="C42" s="174">
        <v>940794292</v>
      </c>
      <c r="D42" s="174">
        <v>940793292</v>
      </c>
      <c r="E42" s="175">
        <v>1000</v>
      </c>
      <c r="F42" s="181"/>
      <c r="G42" s="181"/>
      <c r="H42" s="59"/>
      <c r="I42" s="59"/>
      <c r="J42" s="59"/>
      <c r="K42" s="59"/>
      <c r="L42" s="59"/>
    </row>
    <row r="43" spans="1:12" ht="24.95" customHeight="1" x14ac:dyDescent="0.15">
      <c r="A43" s="75" t="s">
        <v>70</v>
      </c>
      <c r="B43" s="76">
        <v>37575</v>
      </c>
      <c r="C43" s="175">
        <v>52100000</v>
      </c>
      <c r="D43" s="175">
        <v>52099000</v>
      </c>
      <c r="E43" s="175">
        <v>1000</v>
      </c>
      <c r="F43" s="177"/>
      <c r="G43" s="177"/>
    </row>
    <row r="44" spans="1:12" ht="24.95" customHeight="1" x14ac:dyDescent="0.15">
      <c r="A44" s="75" t="s">
        <v>71</v>
      </c>
      <c r="B44" s="76">
        <v>37364</v>
      </c>
      <c r="C44" s="175">
        <v>54037080</v>
      </c>
      <c r="D44" s="175">
        <v>54036080</v>
      </c>
      <c r="E44" s="175">
        <v>1000</v>
      </c>
      <c r="F44" s="177"/>
      <c r="G44" s="177"/>
    </row>
    <row r="45" spans="1:12" ht="24.95" customHeight="1" x14ac:dyDescent="0.15">
      <c r="A45" s="75" t="s">
        <v>72</v>
      </c>
      <c r="B45" s="76">
        <v>37496</v>
      </c>
      <c r="C45" s="175">
        <v>24300000</v>
      </c>
      <c r="D45" s="175">
        <v>24299000</v>
      </c>
      <c r="E45" s="175">
        <v>1000</v>
      </c>
      <c r="F45" s="177"/>
      <c r="G45" s="177"/>
    </row>
    <row r="46" spans="1:12" ht="24.95" customHeight="1" x14ac:dyDescent="0.15">
      <c r="A46" s="75" t="s">
        <v>73</v>
      </c>
      <c r="B46" s="76">
        <v>37516</v>
      </c>
      <c r="C46" s="174">
        <v>112432129</v>
      </c>
      <c r="D46" s="175">
        <v>112431129</v>
      </c>
      <c r="E46" s="175">
        <v>1000</v>
      </c>
      <c r="F46" s="177"/>
      <c r="G46" s="177"/>
    </row>
    <row r="47" spans="1:12" ht="24.95" customHeight="1" x14ac:dyDescent="0.15">
      <c r="A47" s="75" t="s">
        <v>74</v>
      </c>
      <c r="B47" s="76">
        <v>37516</v>
      </c>
      <c r="C47" s="175">
        <v>69300000</v>
      </c>
      <c r="D47" s="175">
        <v>69299000</v>
      </c>
      <c r="E47" s="175">
        <v>1000</v>
      </c>
      <c r="F47" s="177"/>
      <c r="G47" s="177"/>
    </row>
    <row r="48" spans="1:12" ht="24.95" customHeight="1" x14ac:dyDescent="0.15">
      <c r="A48" s="75" t="s">
        <v>75</v>
      </c>
      <c r="B48" s="76">
        <v>37620</v>
      </c>
      <c r="C48" s="174">
        <v>125841600</v>
      </c>
      <c r="D48" s="175">
        <v>125840600</v>
      </c>
      <c r="E48" s="175">
        <v>1000</v>
      </c>
      <c r="F48" s="177"/>
      <c r="G48" s="177"/>
    </row>
    <row r="49" spans="1:7" ht="24.95" customHeight="1" x14ac:dyDescent="0.15">
      <c r="A49" s="75" t="s">
        <v>76</v>
      </c>
      <c r="B49" s="76">
        <v>37979</v>
      </c>
      <c r="C49" s="175">
        <v>4370000</v>
      </c>
      <c r="D49" s="175">
        <v>4369000</v>
      </c>
      <c r="E49" s="175">
        <v>1000</v>
      </c>
      <c r="F49" s="177"/>
      <c r="G49" s="177"/>
    </row>
    <row r="50" spans="1:7" ht="24.95" customHeight="1" x14ac:dyDescent="0.15">
      <c r="A50" s="75" t="s">
        <v>77</v>
      </c>
      <c r="B50" s="76">
        <v>37788</v>
      </c>
      <c r="C50" s="175">
        <v>4400000</v>
      </c>
      <c r="D50" s="175">
        <v>4399000</v>
      </c>
      <c r="E50" s="175">
        <v>1000</v>
      </c>
      <c r="F50" s="177"/>
      <c r="G50" s="177"/>
    </row>
    <row r="51" spans="1:7" ht="24.95" customHeight="1" x14ac:dyDescent="0.15">
      <c r="A51" s="75" t="s">
        <v>78</v>
      </c>
      <c r="B51" s="76">
        <v>37867</v>
      </c>
      <c r="C51" s="175">
        <v>57202168</v>
      </c>
      <c r="D51" s="175">
        <v>57201168</v>
      </c>
      <c r="E51" s="175">
        <v>1000</v>
      </c>
      <c r="F51" s="177"/>
      <c r="G51" s="177"/>
    </row>
    <row r="52" spans="1:7" ht="24.95" customHeight="1" x14ac:dyDescent="0.15">
      <c r="A52" s="75" t="s">
        <v>213</v>
      </c>
      <c r="B52" s="76">
        <v>39402</v>
      </c>
      <c r="C52" s="175">
        <v>1724800</v>
      </c>
      <c r="D52" s="175">
        <v>1724800</v>
      </c>
      <c r="E52" s="175">
        <v>0</v>
      </c>
      <c r="F52" s="177"/>
      <c r="G52" s="177"/>
    </row>
    <row r="53" spans="1:7" ht="24.95" customHeight="1" x14ac:dyDescent="0.15">
      <c r="A53" s="75" t="s">
        <v>214</v>
      </c>
      <c r="B53" s="76">
        <v>39440</v>
      </c>
      <c r="C53" s="175">
        <v>4016320</v>
      </c>
      <c r="D53" s="175">
        <v>4016320</v>
      </c>
      <c r="E53" s="175">
        <v>0</v>
      </c>
      <c r="F53" s="177"/>
      <c r="G53" s="177"/>
    </row>
    <row r="54" spans="1:7" ht="24.95" customHeight="1" x14ac:dyDescent="0.15">
      <c r="A54" s="75" t="s">
        <v>215</v>
      </c>
      <c r="B54" s="76">
        <v>39233</v>
      </c>
      <c r="C54" s="175">
        <v>2907520</v>
      </c>
      <c r="D54" s="175">
        <v>2907520</v>
      </c>
      <c r="E54" s="175">
        <v>0</v>
      </c>
      <c r="F54" s="177"/>
      <c r="G54" s="177"/>
    </row>
    <row r="55" spans="1:7" ht="24.95" customHeight="1" x14ac:dyDescent="0.15">
      <c r="A55" s="75" t="s">
        <v>216</v>
      </c>
      <c r="B55" s="76">
        <v>39440</v>
      </c>
      <c r="C55" s="175">
        <v>1904000</v>
      </c>
      <c r="D55" s="175">
        <v>1904000</v>
      </c>
      <c r="E55" s="175">
        <v>0</v>
      </c>
      <c r="F55" s="177"/>
      <c r="G55" s="177"/>
    </row>
    <row r="56" spans="1:7" ht="25.5" customHeight="1" x14ac:dyDescent="0.15">
      <c r="A56" s="75" t="s">
        <v>217</v>
      </c>
      <c r="B56" s="76">
        <v>39722</v>
      </c>
      <c r="C56" s="175">
        <v>111737600</v>
      </c>
      <c r="D56" s="175">
        <v>111736600</v>
      </c>
      <c r="E56" s="175">
        <v>1000</v>
      </c>
      <c r="F56" s="177"/>
      <c r="G56" s="177"/>
    </row>
    <row r="57" spans="1:7" ht="24.95" customHeight="1" x14ac:dyDescent="0.15">
      <c r="A57" s="75" t="s">
        <v>218</v>
      </c>
      <c r="B57" s="76">
        <v>39811</v>
      </c>
      <c r="C57" s="175">
        <v>6406400</v>
      </c>
      <c r="D57" s="175">
        <v>6405400</v>
      </c>
      <c r="E57" s="175">
        <v>1000</v>
      </c>
      <c r="F57" s="177"/>
      <c r="G57" s="177"/>
    </row>
    <row r="58" spans="1:7" ht="24.95" customHeight="1" x14ac:dyDescent="0.15">
      <c r="A58" s="75" t="s">
        <v>219</v>
      </c>
      <c r="B58" s="76">
        <v>40042</v>
      </c>
      <c r="C58" s="175">
        <v>858000</v>
      </c>
      <c r="D58" s="175">
        <v>857000</v>
      </c>
      <c r="E58" s="175">
        <v>1000</v>
      </c>
      <c r="F58" s="177"/>
      <c r="G58" s="177"/>
    </row>
    <row r="59" spans="1:7" ht="24.95" customHeight="1" x14ac:dyDescent="0.15">
      <c r="A59" s="75" t="s">
        <v>79</v>
      </c>
      <c r="B59" s="76">
        <v>40154</v>
      </c>
      <c r="C59" s="175">
        <v>9790000</v>
      </c>
      <c r="D59" s="175">
        <v>9789000</v>
      </c>
      <c r="E59" s="175">
        <v>1000</v>
      </c>
      <c r="F59" s="177"/>
      <c r="G59" s="177"/>
    </row>
    <row r="60" spans="1:7" ht="24.95" customHeight="1" x14ac:dyDescent="0.15">
      <c r="A60" s="75" t="s">
        <v>80</v>
      </c>
      <c r="B60" s="76">
        <v>41583</v>
      </c>
      <c r="C60" s="175">
        <v>12650000</v>
      </c>
      <c r="D60" s="175">
        <v>11587220</v>
      </c>
      <c r="E60" s="175">
        <v>1062780</v>
      </c>
      <c r="F60" s="177"/>
      <c r="G60" s="177"/>
    </row>
    <row r="61" spans="1:7" ht="24.95" customHeight="1" x14ac:dyDescent="0.15">
      <c r="A61" s="75" t="s">
        <v>81</v>
      </c>
      <c r="B61" s="76">
        <v>41613</v>
      </c>
      <c r="C61" s="175">
        <v>19690000</v>
      </c>
      <c r="D61" s="175">
        <v>17968535</v>
      </c>
      <c r="E61" s="175">
        <v>1721465</v>
      </c>
      <c r="F61" s="177"/>
      <c r="G61" s="177"/>
    </row>
    <row r="62" spans="1:7" ht="24.95" customHeight="1" thickBot="1" x14ac:dyDescent="0.2">
      <c r="A62" s="75" t="s">
        <v>82</v>
      </c>
      <c r="B62" s="76">
        <v>41795</v>
      </c>
      <c r="C62" s="175">
        <v>31155930</v>
      </c>
      <c r="D62" s="175">
        <v>28471050</v>
      </c>
      <c r="E62" s="175">
        <v>2684880</v>
      </c>
      <c r="F62" s="177"/>
      <c r="G62" s="177"/>
    </row>
    <row r="63" spans="1:7" ht="24.95" hidden="1" customHeight="1" thickBot="1" x14ac:dyDescent="0.2">
      <c r="A63" s="75"/>
      <c r="B63" s="76"/>
      <c r="C63" s="175"/>
      <c r="D63" s="175"/>
      <c r="E63" s="175"/>
      <c r="F63" s="177"/>
      <c r="G63" s="177"/>
    </row>
    <row r="64" spans="1:7" ht="24.95" customHeight="1" thickTop="1" x14ac:dyDescent="0.15">
      <c r="A64" s="79" t="s">
        <v>32</v>
      </c>
      <c r="B64" s="80"/>
      <c r="C64" s="183">
        <f>SUM(C6:C63)</f>
        <v>3117895841</v>
      </c>
      <c r="D64" s="183">
        <f t="shared" ref="D64:E64" si="0">SUM(D6:D63)</f>
        <v>3112376716</v>
      </c>
      <c r="E64" s="183">
        <f t="shared" si="0"/>
        <v>5519125</v>
      </c>
      <c r="F64" s="181"/>
      <c r="G64" s="181"/>
    </row>
    <row r="65" spans="1:7" ht="24.95" customHeight="1" x14ac:dyDescent="0.15">
      <c r="A65" s="81"/>
      <c r="B65" s="82"/>
      <c r="C65" s="177"/>
      <c r="D65" s="177"/>
      <c r="E65" s="177"/>
      <c r="F65" s="181"/>
      <c r="G65" s="181"/>
    </row>
    <row r="66" spans="1:7" ht="24.95" customHeight="1" x14ac:dyDescent="0.15">
      <c r="D66" s="83"/>
    </row>
  </sheetData>
  <mergeCells count="7">
    <mergeCell ref="A1:E1"/>
    <mergeCell ref="A2:E2"/>
    <mergeCell ref="A4:A5"/>
    <mergeCell ref="B4:B5"/>
    <mergeCell ref="C4:C5"/>
    <mergeCell ref="D4:D5"/>
    <mergeCell ref="E4:E5"/>
  </mergeCells>
  <phoneticPr fontId="10" type="noConversion"/>
  <printOptions horizontalCentered="1"/>
  <pageMargins left="0.70866141732283472" right="0.62992125984251968" top="0.86614173228346458" bottom="0.82677165354330717" header="0.31496062992125984" footer="0.31496062992125984"/>
  <pageSetup paperSize="9" scale="41" fitToHeight="3" orientation="portrait" r:id="rId1"/>
  <headerFooter alignWithMargins="0">
    <oddFooter xml:space="preserve">&amp;C
</oddFooter>
  </headerFooter>
  <colBreaks count="1" manualBreakCount="1">
    <brk id="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M123"/>
  <sheetViews>
    <sheetView showGridLines="0" view="pageBreakPreview" zoomScale="85" zoomScaleNormal="80" zoomScaleSheetLayoutView="85" workbookViewId="0">
      <pane ySplit="5" topLeftCell="A111" activePane="bottomLeft" state="frozen"/>
      <selection activeCell="J16" sqref="J16"/>
      <selection pane="bottomLeft" activeCell="J16" sqref="J16"/>
    </sheetView>
  </sheetViews>
  <sheetFormatPr defaultColWidth="6.21875" defaultRowHeight="24.95" customHeight="1" x14ac:dyDescent="0.15"/>
  <cols>
    <col min="1" max="1" width="26.6640625" style="121" customWidth="1"/>
    <col min="2" max="2" width="10.109375" style="65" bestFit="1" customWidth="1"/>
    <col min="3" max="3" width="14.109375" style="213" bestFit="1" customWidth="1"/>
    <col min="4" max="5" width="14.109375" style="65" bestFit="1" customWidth="1"/>
    <col min="6" max="6" width="17.21875" style="184" customWidth="1"/>
    <col min="7" max="7" width="65.21875" style="58" customWidth="1"/>
    <col min="8" max="9" width="15.77734375" style="58" customWidth="1"/>
    <col min="10" max="11" width="10.77734375" style="58" customWidth="1"/>
    <col min="12" max="12" width="15.77734375" style="58" customWidth="1"/>
    <col min="13" max="13" width="10.77734375" style="59" customWidth="1"/>
    <col min="14" max="247" width="6.21875" style="59"/>
    <col min="248" max="248" width="15.33203125" style="59" customWidth="1"/>
    <col min="249" max="249" width="10.109375" style="59" bestFit="1" customWidth="1"/>
    <col min="250" max="252" width="14.109375" style="59" bestFit="1" customWidth="1"/>
    <col min="253" max="254" width="10.77734375" style="59" customWidth="1"/>
    <col min="255" max="255" width="14.109375" style="59" bestFit="1" customWidth="1"/>
    <col min="256" max="256" width="5.77734375" style="59" customWidth="1"/>
    <col min="257" max="257" width="7.6640625" style="59" bestFit="1" customWidth="1"/>
    <col min="258" max="258" width="12.77734375" style="59" bestFit="1" customWidth="1"/>
    <col min="259" max="261" width="14.109375" style="59" bestFit="1" customWidth="1"/>
    <col min="262" max="262" width="17.21875" style="59" customWidth="1"/>
    <col min="263" max="263" width="65.21875" style="59" customWidth="1"/>
    <col min="264" max="265" width="15.77734375" style="59" customWidth="1"/>
    <col min="266" max="267" width="10.77734375" style="59" customWidth="1"/>
    <col min="268" max="268" width="15.77734375" style="59" customWidth="1"/>
    <col min="269" max="269" width="10.77734375" style="59" customWidth="1"/>
    <col min="270" max="503" width="6.21875" style="59"/>
    <col min="504" max="504" width="15.33203125" style="59" customWidth="1"/>
    <col min="505" max="505" width="10.109375" style="59" bestFit="1" customWidth="1"/>
    <col min="506" max="508" width="14.109375" style="59" bestFit="1" customWidth="1"/>
    <col min="509" max="510" width="10.77734375" style="59" customWidth="1"/>
    <col min="511" max="511" width="14.109375" style="59" bestFit="1" customWidth="1"/>
    <col min="512" max="512" width="5.77734375" style="59" customWidth="1"/>
    <col min="513" max="513" width="7.6640625" style="59" bestFit="1" customWidth="1"/>
    <col min="514" max="514" width="12.77734375" style="59" bestFit="1" customWidth="1"/>
    <col min="515" max="517" width="14.109375" style="59" bestFit="1" customWidth="1"/>
    <col min="518" max="518" width="17.21875" style="59" customWidth="1"/>
    <col min="519" max="519" width="65.21875" style="59" customWidth="1"/>
    <col min="520" max="521" width="15.77734375" style="59" customWidth="1"/>
    <col min="522" max="523" width="10.77734375" style="59" customWidth="1"/>
    <col min="524" max="524" width="15.77734375" style="59" customWidth="1"/>
    <col min="525" max="525" width="10.77734375" style="59" customWidth="1"/>
    <col min="526" max="759" width="6.21875" style="59"/>
    <col min="760" max="760" width="15.33203125" style="59" customWidth="1"/>
    <col min="761" max="761" width="10.109375" style="59" bestFit="1" customWidth="1"/>
    <col min="762" max="764" width="14.109375" style="59" bestFit="1" customWidth="1"/>
    <col min="765" max="766" width="10.77734375" style="59" customWidth="1"/>
    <col min="767" max="767" width="14.109375" style="59" bestFit="1" customWidth="1"/>
    <col min="768" max="768" width="5.77734375" style="59" customWidth="1"/>
    <col min="769" max="769" width="7.6640625" style="59" bestFit="1" customWidth="1"/>
    <col min="770" max="770" width="12.77734375" style="59" bestFit="1" customWidth="1"/>
    <col min="771" max="773" width="14.109375" style="59" bestFit="1" customWidth="1"/>
    <col min="774" max="774" width="17.21875" style="59" customWidth="1"/>
    <col min="775" max="775" width="65.21875" style="59" customWidth="1"/>
    <col min="776" max="777" width="15.77734375" style="59" customWidth="1"/>
    <col min="778" max="779" width="10.77734375" style="59" customWidth="1"/>
    <col min="780" max="780" width="15.77734375" style="59" customWidth="1"/>
    <col min="781" max="781" width="10.77734375" style="59" customWidth="1"/>
    <col min="782" max="1015" width="6.21875" style="59"/>
    <col min="1016" max="1016" width="15.33203125" style="59" customWidth="1"/>
    <col min="1017" max="1017" width="10.109375" style="59" bestFit="1" customWidth="1"/>
    <col min="1018" max="1020" width="14.109375" style="59" bestFit="1" customWidth="1"/>
    <col min="1021" max="1022" width="10.77734375" style="59" customWidth="1"/>
    <col min="1023" max="1023" width="14.109375" style="59" bestFit="1" customWidth="1"/>
    <col min="1024" max="1024" width="5.77734375" style="59" customWidth="1"/>
    <col min="1025" max="1025" width="7.6640625" style="59" bestFit="1" customWidth="1"/>
    <col min="1026" max="1026" width="12.77734375" style="59" bestFit="1" customWidth="1"/>
    <col min="1027" max="1029" width="14.109375" style="59" bestFit="1" customWidth="1"/>
    <col min="1030" max="1030" width="17.21875" style="59" customWidth="1"/>
    <col min="1031" max="1031" width="65.21875" style="59" customWidth="1"/>
    <col min="1032" max="1033" width="15.77734375" style="59" customWidth="1"/>
    <col min="1034" max="1035" width="10.77734375" style="59" customWidth="1"/>
    <col min="1036" max="1036" width="15.77734375" style="59" customWidth="1"/>
    <col min="1037" max="1037" width="10.77734375" style="59" customWidth="1"/>
    <col min="1038" max="1271" width="6.21875" style="59"/>
    <col min="1272" max="1272" width="15.33203125" style="59" customWidth="1"/>
    <col min="1273" max="1273" width="10.109375" style="59" bestFit="1" customWidth="1"/>
    <col min="1274" max="1276" width="14.109375" style="59" bestFit="1" customWidth="1"/>
    <col min="1277" max="1278" width="10.77734375" style="59" customWidth="1"/>
    <col min="1279" max="1279" width="14.109375" style="59" bestFit="1" customWidth="1"/>
    <col min="1280" max="1280" width="5.77734375" style="59" customWidth="1"/>
    <col min="1281" max="1281" width="7.6640625" style="59" bestFit="1" customWidth="1"/>
    <col min="1282" max="1282" width="12.77734375" style="59" bestFit="1" customWidth="1"/>
    <col min="1283" max="1285" width="14.109375" style="59" bestFit="1" customWidth="1"/>
    <col min="1286" max="1286" width="17.21875" style="59" customWidth="1"/>
    <col min="1287" max="1287" width="65.21875" style="59" customWidth="1"/>
    <col min="1288" max="1289" width="15.77734375" style="59" customWidth="1"/>
    <col min="1290" max="1291" width="10.77734375" style="59" customWidth="1"/>
    <col min="1292" max="1292" width="15.77734375" style="59" customWidth="1"/>
    <col min="1293" max="1293" width="10.77734375" style="59" customWidth="1"/>
    <col min="1294" max="1527" width="6.21875" style="59"/>
    <col min="1528" max="1528" width="15.33203125" style="59" customWidth="1"/>
    <col min="1529" max="1529" width="10.109375" style="59" bestFit="1" customWidth="1"/>
    <col min="1530" max="1532" width="14.109375" style="59" bestFit="1" customWidth="1"/>
    <col min="1533" max="1534" width="10.77734375" style="59" customWidth="1"/>
    <col min="1535" max="1535" width="14.109375" style="59" bestFit="1" customWidth="1"/>
    <col min="1536" max="1536" width="5.77734375" style="59" customWidth="1"/>
    <col min="1537" max="1537" width="7.6640625" style="59" bestFit="1" customWidth="1"/>
    <col min="1538" max="1538" width="12.77734375" style="59" bestFit="1" customWidth="1"/>
    <col min="1539" max="1541" width="14.109375" style="59" bestFit="1" customWidth="1"/>
    <col min="1542" max="1542" width="17.21875" style="59" customWidth="1"/>
    <col min="1543" max="1543" width="65.21875" style="59" customWidth="1"/>
    <col min="1544" max="1545" width="15.77734375" style="59" customWidth="1"/>
    <col min="1546" max="1547" width="10.77734375" style="59" customWidth="1"/>
    <col min="1548" max="1548" width="15.77734375" style="59" customWidth="1"/>
    <col min="1549" max="1549" width="10.77734375" style="59" customWidth="1"/>
    <col min="1550" max="1783" width="6.21875" style="59"/>
    <col min="1784" max="1784" width="15.33203125" style="59" customWidth="1"/>
    <col min="1785" max="1785" width="10.109375" style="59" bestFit="1" customWidth="1"/>
    <col min="1786" max="1788" width="14.109375" style="59" bestFit="1" customWidth="1"/>
    <col min="1789" max="1790" width="10.77734375" style="59" customWidth="1"/>
    <col min="1791" max="1791" width="14.109375" style="59" bestFit="1" customWidth="1"/>
    <col min="1792" max="1792" width="5.77734375" style="59" customWidth="1"/>
    <col min="1793" max="1793" width="7.6640625" style="59" bestFit="1" customWidth="1"/>
    <col min="1794" max="1794" width="12.77734375" style="59" bestFit="1" customWidth="1"/>
    <col min="1795" max="1797" width="14.109375" style="59" bestFit="1" customWidth="1"/>
    <col min="1798" max="1798" width="17.21875" style="59" customWidth="1"/>
    <col min="1799" max="1799" width="65.21875" style="59" customWidth="1"/>
    <col min="1800" max="1801" width="15.77734375" style="59" customWidth="1"/>
    <col min="1802" max="1803" width="10.77734375" style="59" customWidth="1"/>
    <col min="1804" max="1804" width="15.77734375" style="59" customWidth="1"/>
    <col min="1805" max="1805" width="10.77734375" style="59" customWidth="1"/>
    <col min="1806" max="2039" width="6.21875" style="59"/>
    <col min="2040" max="2040" width="15.33203125" style="59" customWidth="1"/>
    <col min="2041" max="2041" width="10.109375" style="59" bestFit="1" customWidth="1"/>
    <col min="2042" max="2044" width="14.109375" style="59" bestFit="1" customWidth="1"/>
    <col min="2045" max="2046" width="10.77734375" style="59" customWidth="1"/>
    <col min="2047" max="2047" width="14.109375" style="59" bestFit="1" customWidth="1"/>
    <col min="2048" max="2048" width="5.77734375" style="59" customWidth="1"/>
    <col min="2049" max="2049" width="7.6640625" style="59" bestFit="1" customWidth="1"/>
    <col min="2050" max="2050" width="12.77734375" style="59" bestFit="1" customWidth="1"/>
    <col min="2051" max="2053" width="14.109375" style="59" bestFit="1" customWidth="1"/>
    <col min="2054" max="2054" width="17.21875" style="59" customWidth="1"/>
    <col min="2055" max="2055" width="65.21875" style="59" customWidth="1"/>
    <col min="2056" max="2057" width="15.77734375" style="59" customWidth="1"/>
    <col min="2058" max="2059" width="10.77734375" style="59" customWidth="1"/>
    <col min="2060" max="2060" width="15.77734375" style="59" customWidth="1"/>
    <col min="2061" max="2061" width="10.77734375" style="59" customWidth="1"/>
    <col min="2062" max="2295" width="6.21875" style="59"/>
    <col min="2296" max="2296" width="15.33203125" style="59" customWidth="1"/>
    <col min="2297" max="2297" width="10.109375" style="59" bestFit="1" customWidth="1"/>
    <col min="2298" max="2300" width="14.109375" style="59" bestFit="1" customWidth="1"/>
    <col min="2301" max="2302" width="10.77734375" style="59" customWidth="1"/>
    <col min="2303" max="2303" width="14.109375" style="59" bestFit="1" customWidth="1"/>
    <col min="2304" max="2304" width="5.77734375" style="59" customWidth="1"/>
    <col min="2305" max="2305" width="7.6640625" style="59" bestFit="1" customWidth="1"/>
    <col min="2306" max="2306" width="12.77734375" style="59" bestFit="1" customWidth="1"/>
    <col min="2307" max="2309" width="14.109375" style="59" bestFit="1" customWidth="1"/>
    <col min="2310" max="2310" width="17.21875" style="59" customWidth="1"/>
    <col min="2311" max="2311" width="65.21875" style="59" customWidth="1"/>
    <col min="2312" max="2313" width="15.77734375" style="59" customWidth="1"/>
    <col min="2314" max="2315" width="10.77734375" style="59" customWidth="1"/>
    <col min="2316" max="2316" width="15.77734375" style="59" customWidth="1"/>
    <col min="2317" max="2317" width="10.77734375" style="59" customWidth="1"/>
    <col min="2318" max="2551" width="6.21875" style="59"/>
    <col min="2552" max="2552" width="15.33203125" style="59" customWidth="1"/>
    <col min="2553" max="2553" width="10.109375" style="59" bestFit="1" customWidth="1"/>
    <col min="2554" max="2556" width="14.109375" style="59" bestFit="1" customWidth="1"/>
    <col min="2557" max="2558" width="10.77734375" style="59" customWidth="1"/>
    <col min="2559" max="2559" width="14.109375" style="59" bestFit="1" customWidth="1"/>
    <col min="2560" max="2560" width="5.77734375" style="59" customWidth="1"/>
    <col min="2561" max="2561" width="7.6640625" style="59" bestFit="1" customWidth="1"/>
    <col min="2562" max="2562" width="12.77734375" style="59" bestFit="1" customWidth="1"/>
    <col min="2563" max="2565" width="14.109375" style="59" bestFit="1" customWidth="1"/>
    <col min="2566" max="2566" width="17.21875" style="59" customWidth="1"/>
    <col min="2567" max="2567" width="65.21875" style="59" customWidth="1"/>
    <col min="2568" max="2569" width="15.77734375" style="59" customWidth="1"/>
    <col min="2570" max="2571" width="10.77734375" style="59" customWidth="1"/>
    <col min="2572" max="2572" width="15.77734375" style="59" customWidth="1"/>
    <col min="2573" max="2573" width="10.77734375" style="59" customWidth="1"/>
    <col min="2574" max="2807" width="6.21875" style="59"/>
    <col min="2808" max="2808" width="15.33203125" style="59" customWidth="1"/>
    <col min="2809" max="2809" width="10.109375" style="59" bestFit="1" customWidth="1"/>
    <col min="2810" max="2812" width="14.109375" style="59" bestFit="1" customWidth="1"/>
    <col min="2813" max="2814" width="10.77734375" style="59" customWidth="1"/>
    <col min="2815" max="2815" width="14.109375" style="59" bestFit="1" customWidth="1"/>
    <col min="2816" max="2816" width="5.77734375" style="59" customWidth="1"/>
    <col min="2817" max="2817" width="7.6640625" style="59" bestFit="1" customWidth="1"/>
    <col min="2818" max="2818" width="12.77734375" style="59" bestFit="1" customWidth="1"/>
    <col min="2819" max="2821" width="14.109375" style="59" bestFit="1" customWidth="1"/>
    <col min="2822" max="2822" width="17.21875" style="59" customWidth="1"/>
    <col min="2823" max="2823" width="65.21875" style="59" customWidth="1"/>
    <col min="2824" max="2825" width="15.77734375" style="59" customWidth="1"/>
    <col min="2826" max="2827" width="10.77734375" style="59" customWidth="1"/>
    <col min="2828" max="2828" width="15.77734375" style="59" customWidth="1"/>
    <col min="2829" max="2829" width="10.77734375" style="59" customWidth="1"/>
    <col min="2830" max="3063" width="6.21875" style="59"/>
    <col min="3064" max="3064" width="15.33203125" style="59" customWidth="1"/>
    <col min="3065" max="3065" width="10.109375" style="59" bestFit="1" customWidth="1"/>
    <col min="3066" max="3068" width="14.109375" style="59" bestFit="1" customWidth="1"/>
    <col min="3069" max="3070" width="10.77734375" style="59" customWidth="1"/>
    <col min="3071" max="3071" width="14.109375" style="59" bestFit="1" customWidth="1"/>
    <col min="3072" max="3072" width="5.77734375" style="59" customWidth="1"/>
    <col min="3073" max="3073" width="7.6640625" style="59" bestFit="1" customWidth="1"/>
    <col min="3074" max="3074" width="12.77734375" style="59" bestFit="1" customWidth="1"/>
    <col min="3075" max="3077" width="14.109375" style="59" bestFit="1" customWidth="1"/>
    <col min="3078" max="3078" width="17.21875" style="59" customWidth="1"/>
    <col min="3079" max="3079" width="65.21875" style="59" customWidth="1"/>
    <col min="3080" max="3081" width="15.77734375" style="59" customWidth="1"/>
    <col min="3082" max="3083" width="10.77734375" style="59" customWidth="1"/>
    <col min="3084" max="3084" width="15.77734375" style="59" customWidth="1"/>
    <col min="3085" max="3085" width="10.77734375" style="59" customWidth="1"/>
    <col min="3086" max="3319" width="6.21875" style="59"/>
    <col min="3320" max="3320" width="15.33203125" style="59" customWidth="1"/>
    <col min="3321" max="3321" width="10.109375" style="59" bestFit="1" customWidth="1"/>
    <col min="3322" max="3324" width="14.109375" style="59" bestFit="1" customWidth="1"/>
    <col min="3325" max="3326" width="10.77734375" style="59" customWidth="1"/>
    <col min="3327" max="3327" width="14.109375" style="59" bestFit="1" customWidth="1"/>
    <col min="3328" max="3328" width="5.77734375" style="59" customWidth="1"/>
    <col min="3329" max="3329" width="7.6640625" style="59" bestFit="1" customWidth="1"/>
    <col min="3330" max="3330" width="12.77734375" style="59" bestFit="1" customWidth="1"/>
    <col min="3331" max="3333" width="14.109375" style="59" bestFit="1" customWidth="1"/>
    <col min="3334" max="3334" width="17.21875" style="59" customWidth="1"/>
    <col min="3335" max="3335" width="65.21875" style="59" customWidth="1"/>
    <col min="3336" max="3337" width="15.77734375" style="59" customWidth="1"/>
    <col min="3338" max="3339" width="10.77734375" style="59" customWidth="1"/>
    <col min="3340" max="3340" width="15.77734375" style="59" customWidth="1"/>
    <col min="3341" max="3341" width="10.77734375" style="59" customWidth="1"/>
    <col min="3342" max="3575" width="6.21875" style="59"/>
    <col min="3576" max="3576" width="15.33203125" style="59" customWidth="1"/>
    <col min="3577" max="3577" width="10.109375" style="59" bestFit="1" customWidth="1"/>
    <col min="3578" max="3580" width="14.109375" style="59" bestFit="1" customWidth="1"/>
    <col min="3581" max="3582" width="10.77734375" style="59" customWidth="1"/>
    <col min="3583" max="3583" width="14.109375" style="59" bestFit="1" customWidth="1"/>
    <col min="3584" max="3584" width="5.77734375" style="59" customWidth="1"/>
    <col min="3585" max="3585" width="7.6640625" style="59" bestFit="1" customWidth="1"/>
    <col min="3586" max="3586" width="12.77734375" style="59" bestFit="1" customWidth="1"/>
    <col min="3587" max="3589" width="14.109375" style="59" bestFit="1" customWidth="1"/>
    <col min="3590" max="3590" width="17.21875" style="59" customWidth="1"/>
    <col min="3591" max="3591" width="65.21875" style="59" customWidth="1"/>
    <col min="3592" max="3593" width="15.77734375" style="59" customWidth="1"/>
    <col min="3594" max="3595" width="10.77734375" style="59" customWidth="1"/>
    <col min="3596" max="3596" width="15.77734375" style="59" customWidth="1"/>
    <col min="3597" max="3597" width="10.77734375" style="59" customWidth="1"/>
    <col min="3598" max="3831" width="6.21875" style="59"/>
    <col min="3832" max="3832" width="15.33203125" style="59" customWidth="1"/>
    <col min="3833" max="3833" width="10.109375" style="59" bestFit="1" customWidth="1"/>
    <col min="3834" max="3836" width="14.109375" style="59" bestFit="1" customWidth="1"/>
    <col min="3837" max="3838" width="10.77734375" style="59" customWidth="1"/>
    <col min="3839" max="3839" width="14.109375" style="59" bestFit="1" customWidth="1"/>
    <col min="3840" max="3840" width="5.77734375" style="59" customWidth="1"/>
    <col min="3841" max="3841" width="7.6640625" style="59" bestFit="1" customWidth="1"/>
    <col min="3842" max="3842" width="12.77734375" style="59" bestFit="1" customWidth="1"/>
    <col min="3843" max="3845" width="14.109375" style="59" bestFit="1" customWidth="1"/>
    <col min="3846" max="3846" width="17.21875" style="59" customWidth="1"/>
    <col min="3847" max="3847" width="65.21875" style="59" customWidth="1"/>
    <col min="3848" max="3849" width="15.77734375" style="59" customWidth="1"/>
    <col min="3850" max="3851" width="10.77734375" style="59" customWidth="1"/>
    <col min="3852" max="3852" width="15.77734375" style="59" customWidth="1"/>
    <col min="3853" max="3853" width="10.77734375" style="59" customWidth="1"/>
    <col min="3854" max="4087" width="6.21875" style="59"/>
    <col min="4088" max="4088" width="15.33203125" style="59" customWidth="1"/>
    <col min="4089" max="4089" width="10.109375" style="59" bestFit="1" customWidth="1"/>
    <col min="4090" max="4092" width="14.109375" style="59" bestFit="1" customWidth="1"/>
    <col min="4093" max="4094" width="10.77734375" style="59" customWidth="1"/>
    <col min="4095" max="4095" width="14.109375" style="59" bestFit="1" customWidth="1"/>
    <col min="4096" max="4096" width="5.77734375" style="59" customWidth="1"/>
    <col min="4097" max="4097" width="7.6640625" style="59" bestFit="1" customWidth="1"/>
    <col min="4098" max="4098" width="12.77734375" style="59" bestFit="1" customWidth="1"/>
    <col min="4099" max="4101" width="14.109375" style="59" bestFit="1" customWidth="1"/>
    <col min="4102" max="4102" width="17.21875" style="59" customWidth="1"/>
    <col min="4103" max="4103" width="65.21875" style="59" customWidth="1"/>
    <col min="4104" max="4105" width="15.77734375" style="59" customWidth="1"/>
    <col min="4106" max="4107" width="10.77734375" style="59" customWidth="1"/>
    <col min="4108" max="4108" width="15.77734375" style="59" customWidth="1"/>
    <col min="4109" max="4109" width="10.77734375" style="59" customWidth="1"/>
    <col min="4110" max="4343" width="6.21875" style="59"/>
    <col min="4344" max="4344" width="15.33203125" style="59" customWidth="1"/>
    <col min="4345" max="4345" width="10.109375" style="59" bestFit="1" customWidth="1"/>
    <col min="4346" max="4348" width="14.109375" style="59" bestFit="1" customWidth="1"/>
    <col min="4349" max="4350" width="10.77734375" style="59" customWidth="1"/>
    <col min="4351" max="4351" width="14.109375" style="59" bestFit="1" customWidth="1"/>
    <col min="4352" max="4352" width="5.77734375" style="59" customWidth="1"/>
    <col min="4353" max="4353" width="7.6640625" style="59" bestFit="1" customWidth="1"/>
    <col min="4354" max="4354" width="12.77734375" style="59" bestFit="1" customWidth="1"/>
    <col min="4355" max="4357" width="14.109375" style="59" bestFit="1" customWidth="1"/>
    <col min="4358" max="4358" width="17.21875" style="59" customWidth="1"/>
    <col min="4359" max="4359" width="65.21875" style="59" customWidth="1"/>
    <col min="4360" max="4361" width="15.77734375" style="59" customWidth="1"/>
    <col min="4362" max="4363" width="10.77734375" style="59" customWidth="1"/>
    <col min="4364" max="4364" width="15.77734375" style="59" customWidth="1"/>
    <col min="4365" max="4365" width="10.77734375" style="59" customWidth="1"/>
    <col min="4366" max="4599" width="6.21875" style="59"/>
    <col min="4600" max="4600" width="15.33203125" style="59" customWidth="1"/>
    <col min="4601" max="4601" width="10.109375" style="59" bestFit="1" customWidth="1"/>
    <col min="4602" max="4604" width="14.109375" style="59" bestFit="1" customWidth="1"/>
    <col min="4605" max="4606" width="10.77734375" style="59" customWidth="1"/>
    <col min="4607" max="4607" width="14.109375" style="59" bestFit="1" customWidth="1"/>
    <col min="4608" max="4608" width="5.77734375" style="59" customWidth="1"/>
    <col min="4609" max="4609" width="7.6640625" style="59" bestFit="1" customWidth="1"/>
    <col min="4610" max="4610" width="12.77734375" style="59" bestFit="1" customWidth="1"/>
    <col min="4611" max="4613" width="14.109375" style="59" bestFit="1" customWidth="1"/>
    <col min="4614" max="4614" width="17.21875" style="59" customWidth="1"/>
    <col min="4615" max="4615" width="65.21875" style="59" customWidth="1"/>
    <col min="4616" max="4617" width="15.77734375" style="59" customWidth="1"/>
    <col min="4618" max="4619" width="10.77734375" style="59" customWidth="1"/>
    <col min="4620" max="4620" width="15.77734375" style="59" customWidth="1"/>
    <col min="4621" max="4621" width="10.77734375" style="59" customWidth="1"/>
    <col min="4622" max="4855" width="6.21875" style="59"/>
    <col min="4856" max="4856" width="15.33203125" style="59" customWidth="1"/>
    <col min="4857" max="4857" width="10.109375" style="59" bestFit="1" customWidth="1"/>
    <col min="4858" max="4860" width="14.109375" style="59" bestFit="1" customWidth="1"/>
    <col min="4861" max="4862" width="10.77734375" style="59" customWidth="1"/>
    <col min="4863" max="4863" width="14.109375" style="59" bestFit="1" customWidth="1"/>
    <col min="4864" max="4864" width="5.77734375" style="59" customWidth="1"/>
    <col min="4865" max="4865" width="7.6640625" style="59" bestFit="1" customWidth="1"/>
    <col min="4866" max="4866" width="12.77734375" style="59" bestFit="1" customWidth="1"/>
    <col min="4867" max="4869" width="14.109375" style="59" bestFit="1" customWidth="1"/>
    <col min="4870" max="4870" width="17.21875" style="59" customWidth="1"/>
    <col min="4871" max="4871" width="65.21875" style="59" customWidth="1"/>
    <col min="4872" max="4873" width="15.77734375" style="59" customWidth="1"/>
    <col min="4874" max="4875" width="10.77734375" style="59" customWidth="1"/>
    <col min="4876" max="4876" width="15.77734375" style="59" customWidth="1"/>
    <col min="4877" max="4877" width="10.77734375" style="59" customWidth="1"/>
    <col min="4878" max="5111" width="6.21875" style="59"/>
    <col min="5112" max="5112" width="15.33203125" style="59" customWidth="1"/>
    <col min="5113" max="5113" width="10.109375" style="59" bestFit="1" customWidth="1"/>
    <col min="5114" max="5116" width="14.109375" style="59" bestFit="1" customWidth="1"/>
    <col min="5117" max="5118" width="10.77734375" style="59" customWidth="1"/>
    <col min="5119" max="5119" width="14.109375" style="59" bestFit="1" customWidth="1"/>
    <col min="5120" max="5120" width="5.77734375" style="59" customWidth="1"/>
    <col min="5121" max="5121" width="7.6640625" style="59" bestFit="1" customWidth="1"/>
    <col min="5122" max="5122" width="12.77734375" style="59" bestFit="1" customWidth="1"/>
    <col min="5123" max="5125" width="14.109375" style="59" bestFit="1" customWidth="1"/>
    <col min="5126" max="5126" width="17.21875" style="59" customWidth="1"/>
    <col min="5127" max="5127" width="65.21875" style="59" customWidth="1"/>
    <col min="5128" max="5129" width="15.77734375" style="59" customWidth="1"/>
    <col min="5130" max="5131" width="10.77734375" style="59" customWidth="1"/>
    <col min="5132" max="5132" width="15.77734375" style="59" customWidth="1"/>
    <col min="5133" max="5133" width="10.77734375" style="59" customWidth="1"/>
    <col min="5134" max="5367" width="6.21875" style="59"/>
    <col min="5368" max="5368" width="15.33203125" style="59" customWidth="1"/>
    <col min="5369" max="5369" width="10.109375" style="59" bestFit="1" customWidth="1"/>
    <col min="5370" max="5372" width="14.109375" style="59" bestFit="1" customWidth="1"/>
    <col min="5373" max="5374" width="10.77734375" style="59" customWidth="1"/>
    <col min="5375" max="5375" width="14.109375" style="59" bestFit="1" customWidth="1"/>
    <col min="5376" max="5376" width="5.77734375" style="59" customWidth="1"/>
    <col min="5377" max="5377" width="7.6640625" style="59" bestFit="1" customWidth="1"/>
    <col min="5378" max="5378" width="12.77734375" style="59" bestFit="1" customWidth="1"/>
    <col min="5379" max="5381" width="14.109375" style="59" bestFit="1" customWidth="1"/>
    <col min="5382" max="5382" width="17.21875" style="59" customWidth="1"/>
    <col min="5383" max="5383" width="65.21875" style="59" customWidth="1"/>
    <col min="5384" max="5385" width="15.77734375" style="59" customWidth="1"/>
    <col min="5386" max="5387" width="10.77734375" style="59" customWidth="1"/>
    <col min="5388" max="5388" width="15.77734375" style="59" customWidth="1"/>
    <col min="5389" max="5389" width="10.77734375" style="59" customWidth="1"/>
    <col min="5390" max="5623" width="6.21875" style="59"/>
    <col min="5624" max="5624" width="15.33203125" style="59" customWidth="1"/>
    <col min="5625" max="5625" width="10.109375" style="59" bestFit="1" customWidth="1"/>
    <col min="5626" max="5628" width="14.109375" style="59" bestFit="1" customWidth="1"/>
    <col min="5629" max="5630" width="10.77734375" style="59" customWidth="1"/>
    <col min="5631" max="5631" width="14.109375" style="59" bestFit="1" customWidth="1"/>
    <col min="5632" max="5632" width="5.77734375" style="59" customWidth="1"/>
    <col min="5633" max="5633" width="7.6640625" style="59" bestFit="1" customWidth="1"/>
    <col min="5634" max="5634" width="12.77734375" style="59" bestFit="1" customWidth="1"/>
    <col min="5635" max="5637" width="14.109375" style="59" bestFit="1" customWidth="1"/>
    <col min="5638" max="5638" width="17.21875" style="59" customWidth="1"/>
    <col min="5639" max="5639" width="65.21875" style="59" customWidth="1"/>
    <col min="5640" max="5641" width="15.77734375" style="59" customWidth="1"/>
    <col min="5642" max="5643" width="10.77734375" style="59" customWidth="1"/>
    <col min="5644" max="5644" width="15.77734375" style="59" customWidth="1"/>
    <col min="5645" max="5645" width="10.77734375" style="59" customWidth="1"/>
    <col min="5646" max="5879" width="6.21875" style="59"/>
    <col min="5880" max="5880" width="15.33203125" style="59" customWidth="1"/>
    <col min="5881" max="5881" width="10.109375" style="59" bestFit="1" customWidth="1"/>
    <col min="5882" max="5884" width="14.109375" style="59" bestFit="1" customWidth="1"/>
    <col min="5885" max="5886" width="10.77734375" style="59" customWidth="1"/>
    <col min="5887" max="5887" width="14.109375" style="59" bestFit="1" customWidth="1"/>
    <col min="5888" max="5888" width="5.77734375" style="59" customWidth="1"/>
    <col min="5889" max="5889" width="7.6640625" style="59" bestFit="1" customWidth="1"/>
    <col min="5890" max="5890" width="12.77734375" style="59" bestFit="1" customWidth="1"/>
    <col min="5891" max="5893" width="14.109375" style="59" bestFit="1" customWidth="1"/>
    <col min="5894" max="5894" width="17.21875" style="59" customWidth="1"/>
    <col min="5895" max="5895" width="65.21875" style="59" customWidth="1"/>
    <col min="5896" max="5897" width="15.77734375" style="59" customWidth="1"/>
    <col min="5898" max="5899" width="10.77734375" style="59" customWidth="1"/>
    <col min="5900" max="5900" width="15.77734375" style="59" customWidth="1"/>
    <col min="5901" max="5901" width="10.77734375" style="59" customWidth="1"/>
    <col min="5902" max="6135" width="6.21875" style="59"/>
    <col min="6136" max="6136" width="15.33203125" style="59" customWidth="1"/>
    <col min="6137" max="6137" width="10.109375" style="59" bestFit="1" customWidth="1"/>
    <col min="6138" max="6140" width="14.109375" style="59" bestFit="1" customWidth="1"/>
    <col min="6141" max="6142" width="10.77734375" style="59" customWidth="1"/>
    <col min="6143" max="6143" width="14.109375" style="59" bestFit="1" customWidth="1"/>
    <col min="6144" max="6144" width="5.77734375" style="59" customWidth="1"/>
    <col min="6145" max="6145" width="7.6640625" style="59" bestFit="1" customWidth="1"/>
    <col min="6146" max="6146" width="12.77734375" style="59" bestFit="1" customWidth="1"/>
    <col min="6147" max="6149" width="14.109375" style="59" bestFit="1" customWidth="1"/>
    <col min="6150" max="6150" width="17.21875" style="59" customWidth="1"/>
    <col min="6151" max="6151" width="65.21875" style="59" customWidth="1"/>
    <col min="6152" max="6153" width="15.77734375" style="59" customWidth="1"/>
    <col min="6154" max="6155" width="10.77734375" style="59" customWidth="1"/>
    <col min="6156" max="6156" width="15.77734375" style="59" customWidth="1"/>
    <col min="6157" max="6157" width="10.77734375" style="59" customWidth="1"/>
    <col min="6158" max="6391" width="6.21875" style="59"/>
    <col min="6392" max="6392" width="15.33203125" style="59" customWidth="1"/>
    <col min="6393" max="6393" width="10.109375" style="59" bestFit="1" customWidth="1"/>
    <col min="6394" max="6396" width="14.109375" style="59" bestFit="1" customWidth="1"/>
    <col min="6397" max="6398" width="10.77734375" style="59" customWidth="1"/>
    <col min="6399" max="6399" width="14.109375" style="59" bestFit="1" customWidth="1"/>
    <col min="6400" max="6400" width="5.77734375" style="59" customWidth="1"/>
    <col min="6401" max="6401" width="7.6640625" style="59" bestFit="1" customWidth="1"/>
    <col min="6402" max="6402" width="12.77734375" style="59" bestFit="1" customWidth="1"/>
    <col min="6403" max="6405" width="14.109375" style="59" bestFit="1" customWidth="1"/>
    <col min="6406" max="6406" width="17.21875" style="59" customWidth="1"/>
    <col min="6407" max="6407" width="65.21875" style="59" customWidth="1"/>
    <col min="6408" max="6409" width="15.77734375" style="59" customWidth="1"/>
    <col min="6410" max="6411" width="10.77734375" style="59" customWidth="1"/>
    <col min="6412" max="6412" width="15.77734375" style="59" customWidth="1"/>
    <col min="6413" max="6413" width="10.77734375" style="59" customWidth="1"/>
    <col min="6414" max="6647" width="6.21875" style="59"/>
    <col min="6648" max="6648" width="15.33203125" style="59" customWidth="1"/>
    <col min="6649" max="6649" width="10.109375" style="59" bestFit="1" customWidth="1"/>
    <col min="6650" max="6652" width="14.109375" style="59" bestFit="1" customWidth="1"/>
    <col min="6653" max="6654" width="10.77734375" style="59" customWidth="1"/>
    <col min="6655" max="6655" width="14.109375" style="59" bestFit="1" customWidth="1"/>
    <col min="6656" max="6656" width="5.77734375" style="59" customWidth="1"/>
    <col min="6657" max="6657" width="7.6640625" style="59" bestFit="1" customWidth="1"/>
    <col min="6658" max="6658" width="12.77734375" style="59" bestFit="1" customWidth="1"/>
    <col min="6659" max="6661" width="14.109375" style="59" bestFit="1" customWidth="1"/>
    <col min="6662" max="6662" width="17.21875" style="59" customWidth="1"/>
    <col min="6663" max="6663" width="65.21875" style="59" customWidth="1"/>
    <col min="6664" max="6665" width="15.77734375" style="59" customWidth="1"/>
    <col min="6666" max="6667" width="10.77734375" style="59" customWidth="1"/>
    <col min="6668" max="6668" width="15.77734375" style="59" customWidth="1"/>
    <col min="6669" max="6669" width="10.77734375" style="59" customWidth="1"/>
    <col min="6670" max="6903" width="6.21875" style="59"/>
    <col min="6904" max="6904" width="15.33203125" style="59" customWidth="1"/>
    <col min="6905" max="6905" width="10.109375" style="59" bestFit="1" customWidth="1"/>
    <col min="6906" max="6908" width="14.109375" style="59" bestFit="1" customWidth="1"/>
    <col min="6909" max="6910" width="10.77734375" style="59" customWidth="1"/>
    <col min="6911" max="6911" width="14.109375" style="59" bestFit="1" customWidth="1"/>
    <col min="6912" max="6912" width="5.77734375" style="59" customWidth="1"/>
    <col min="6913" max="6913" width="7.6640625" style="59" bestFit="1" customWidth="1"/>
    <col min="6914" max="6914" width="12.77734375" style="59" bestFit="1" customWidth="1"/>
    <col min="6915" max="6917" width="14.109375" style="59" bestFit="1" customWidth="1"/>
    <col min="6918" max="6918" width="17.21875" style="59" customWidth="1"/>
    <col min="6919" max="6919" width="65.21875" style="59" customWidth="1"/>
    <col min="6920" max="6921" width="15.77734375" style="59" customWidth="1"/>
    <col min="6922" max="6923" width="10.77734375" style="59" customWidth="1"/>
    <col min="6924" max="6924" width="15.77734375" style="59" customWidth="1"/>
    <col min="6925" max="6925" width="10.77734375" style="59" customWidth="1"/>
    <col min="6926" max="7159" width="6.21875" style="59"/>
    <col min="7160" max="7160" width="15.33203125" style="59" customWidth="1"/>
    <col min="7161" max="7161" width="10.109375" style="59" bestFit="1" customWidth="1"/>
    <col min="7162" max="7164" width="14.109375" style="59" bestFit="1" customWidth="1"/>
    <col min="7165" max="7166" width="10.77734375" style="59" customWidth="1"/>
    <col min="7167" max="7167" width="14.109375" style="59" bestFit="1" customWidth="1"/>
    <col min="7168" max="7168" width="5.77734375" style="59" customWidth="1"/>
    <col min="7169" max="7169" width="7.6640625" style="59" bestFit="1" customWidth="1"/>
    <col min="7170" max="7170" width="12.77734375" style="59" bestFit="1" customWidth="1"/>
    <col min="7171" max="7173" width="14.109375" style="59" bestFit="1" customWidth="1"/>
    <col min="7174" max="7174" width="17.21875" style="59" customWidth="1"/>
    <col min="7175" max="7175" width="65.21875" style="59" customWidth="1"/>
    <col min="7176" max="7177" width="15.77734375" style="59" customWidth="1"/>
    <col min="7178" max="7179" width="10.77734375" style="59" customWidth="1"/>
    <col min="7180" max="7180" width="15.77734375" style="59" customWidth="1"/>
    <col min="7181" max="7181" width="10.77734375" style="59" customWidth="1"/>
    <col min="7182" max="7415" width="6.21875" style="59"/>
    <col min="7416" max="7416" width="15.33203125" style="59" customWidth="1"/>
    <col min="7417" max="7417" width="10.109375" style="59" bestFit="1" customWidth="1"/>
    <col min="7418" max="7420" width="14.109375" style="59" bestFit="1" customWidth="1"/>
    <col min="7421" max="7422" width="10.77734375" style="59" customWidth="1"/>
    <col min="7423" max="7423" width="14.109375" style="59" bestFit="1" customWidth="1"/>
    <col min="7424" max="7424" width="5.77734375" style="59" customWidth="1"/>
    <col min="7425" max="7425" width="7.6640625" style="59" bestFit="1" customWidth="1"/>
    <col min="7426" max="7426" width="12.77734375" style="59" bestFit="1" customWidth="1"/>
    <col min="7427" max="7429" width="14.109375" style="59" bestFit="1" customWidth="1"/>
    <col min="7430" max="7430" width="17.21875" style="59" customWidth="1"/>
    <col min="7431" max="7431" width="65.21875" style="59" customWidth="1"/>
    <col min="7432" max="7433" width="15.77734375" style="59" customWidth="1"/>
    <col min="7434" max="7435" width="10.77734375" style="59" customWidth="1"/>
    <col min="7436" max="7436" width="15.77734375" style="59" customWidth="1"/>
    <col min="7437" max="7437" width="10.77734375" style="59" customWidth="1"/>
    <col min="7438" max="7671" width="6.21875" style="59"/>
    <col min="7672" max="7672" width="15.33203125" style="59" customWidth="1"/>
    <col min="7673" max="7673" width="10.109375" style="59" bestFit="1" customWidth="1"/>
    <col min="7674" max="7676" width="14.109375" style="59" bestFit="1" customWidth="1"/>
    <col min="7677" max="7678" width="10.77734375" style="59" customWidth="1"/>
    <col min="7679" max="7679" width="14.109375" style="59" bestFit="1" customWidth="1"/>
    <col min="7680" max="7680" width="5.77734375" style="59" customWidth="1"/>
    <col min="7681" max="7681" width="7.6640625" style="59" bestFit="1" customWidth="1"/>
    <col min="7682" max="7682" width="12.77734375" style="59" bestFit="1" customWidth="1"/>
    <col min="7683" max="7685" width="14.109375" style="59" bestFit="1" customWidth="1"/>
    <col min="7686" max="7686" width="17.21875" style="59" customWidth="1"/>
    <col min="7687" max="7687" width="65.21875" style="59" customWidth="1"/>
    <col min="7688" max="7689" width="15.77734375" style="59" customWidth="1"/>
    <col min="7690" max="7691" width="10.77734375" style="59" customWidth="1"/>
    <col min="7692" max="7692" width="15.77734375" style="59" customWidth="1"/>
    <col min="7693" max="7693" width="10.77734375" style="59" customWidth="1"/>
    <col min="7694" max="7927" width="6.21875" style="59"/>
    <col min="7928" max="7928" width="15.33203125" style="59" customWidth="1"/>
    <col min="7929" max="7929" width="10.109375" style="59" bestFit="1" customWidth="1"/>
    <col min="7930" max="7932" width="14.109375" style="59" bestFit="1" customWidth="1"/>
    <col min="7933" max="7934" width="10.77734375" style="59" customWidth="1"/>
    <col min="7935" max="7935" width="14.109375" style="59" bestFit="1" customWidth="1"/>
    <col min="7936" max="7936" width="5.77734375" style="59" customWidth="1"/>
    <col min="7937" max="7937" width="7.6640625" style="59" bestFit="1" customWidth="1"/>
    <col min="7938" max="7938" width="12.77734375" style="59" bestFit="1" customWidth="1"/>
    <col min="7939" max="7941" width="14.109375" style="59" bestFit="1" customWidth="1"/>
    <col min="7942" max="7942" width="17.21875" style="59" customWidth="1"/>
    <col min="7943" max="7943" width="65.21875" style="59" customWidth="1"/>
    <col min="7944" max="7945" width="15.77734375" style="59" customWidth="1"/>
    <col min="7946" max="7947" width="10.77734375" style="59" customWidth="1"/>
    <col min="7948" max="7948" width="15.77734375" style="59" customWidth="1"/>
    <col min="7949" max="7949" width="10.77734375" style="59" customWidth="1"/>
    <col min="7950" max="8183" width="6.21875" style="59"/>
    <col min="8184" max="8184" width="15.33203125" style="59" customWidth="1"/>
    <col min="8185" max="8185" width="10.109375" style="59" bestFit="1" customWidth="1"/>
    <col min="8186" max="8188" width="14.109375" style="59" bestFit="1" customWidth="1"/>
    <col min="8189" max="8190" width="10.77734375" style="59" customWidth="1"/>
    <col min="8191" max="8191" width="14.109375" style="59" bestFit="1" customWidth="1"/>
    <col min="8192" max="8192" width="5.77734375" style="59" customWidth="1"/>
    <col min="8193" max="8193" width="7.6640625" style="59" bestFit="1" customWidth="1"/>
    <col min="8194" max="8194" width="12.77734375" style="59" bestFit="1" customWidth="1"/>
    <col min="8195" max="8197" width="14.109375" style="59" bestFit="1" customWidth="1"/>
    <col min="8198" max="8198" width="17.21875" style="59" customWidth="1"/>
    <col min="8199" max="8199" width="65.21875" style="59" customWidth="1"/>
    <col min="8200" max="8201" width="15.77734375" style="59" customWidth="1"/>
    <col min="8202" max="8203" width="10.77734375" style="59" customWidth="1"/>
    <col min="8204" max="8204" width="15.77734375" style="59" customWidth="1"/>
    <col min="8205" max="8205" width="10.77734375" style="59" customWidth="1"/>
    <col min="8206" max="8439" width="6.21875" style="59"/>
    <col min="8440" max="8440" width="15.33203125" style="59" customWidth="1"/>
    <col min="8441" max="8441" width="10.109375" style="59" bestFit="1" customWidth="1"/>
    <col min="8442" max="8444" width="14.109375" style="59" bestFit="1" customWidth="1"/>
    <col min="8445" max="8446" width="10.77734375" style="59" customWidth="1"/>
    <col min="8447" max="8447" width="14.109375" style="59" bestFit="1" customWidth="1"/>
    <col min="8448" max="8448" width="5.77734375" style="59" customWidth="1"/>
    <col min="8449" max="8449" width="7.6640625" style="59" bestFit="1" customWidth="1"/>
    <col min="8450" max="8450" width="12.77734375" style="59" bestFit="1" customWidth="1"/>
    <col min="8451" max="8453" width="14.109375" style="59" bestFit="1" customWidth="1"/>
    <col min="8454" max="8454" width="17.21875" style="59" customWidth="1"/>
    <col min="8455" max="8455" width="65.21875" style="59" customWidth="1"/>
    <col min="8456" max="8457" width="15.77734375" style="59" customWidth="1"/>
    <col min="8458" max="8459" width="10.77734375" style="59" customWidth="1"/>
    <col min="8460" max="8460" width="15.77734375" style="59" customWidth="1"/>
    <col min="8461" max="8461" width="10.77734375" style="59" customWidth="1"/>
    <col min="8462" max="8695" width="6.21875" style="59"/>
    <col min="8696" max="8696" width="15.33203125" style="59" customWidth="1"/>
    <col min="8697" max="8697" width="10.109375" style="59" bestFit="1" customWidth="1"/>
    <col min="8698" max="8700" width="14.109375" style="59" bestFit="1" customWidth="1"/>
    <col min="8701" max="8702" width="10.77734375" style="59" customWidth="1"/>
    <col min="8703" max="8703" width="14.109375" style="59" bestFit="1" customWidth="1"/>
    <col min="8704" max="8704" width="5.77734375" style="59" customWidth="1"/>
    <col min="8705" max="8705" width="7.6640625" style="59" bestFit="1" customWidth="1"/>
    <col min="8706" max="8706" width="12.77734375" style="59" bestFit="1" customWidth="1"/>
    <col min="8707" max="8709" width="14.109375" style="59" bestFit="1" customWidth="1"/>
    <col min="8710" max="8710" width="17.21875" style="59" customWidth="1"/>
    <col min="8711" max="8711" width="65.21875" style="59" customWidth="1"/>
    <col min="8712" max="8713" width="15.77734375" style="59" customWidth="1"/>
    <col min="8714" max="8715" width="10.77734375" style="59" customWidth="1"/>
    <col min="8716" max="8716" width="15.77734375" style="59" customWidth="1"/>
    <col min="8717" max="8717" width="10.77734375" style="59" customWidth="1"/>
    <col min="8718" max="8951" width="6.21875" style="59"/>
    <col min="8952" max="8952" width="15.33203125" style="59" customWidth="1"/>
    <col min="8953" max="8953" width="10.109375" style="59" bestFit="1" customWidth="1"/>
    <col min="8954" max="8956" width="14.109375" style="59" bestFit="1" customWidth="1"/>
    <col min="8957" max="8958" width="10.77734375" style="59" customWidth="1"/>
    <col min="8959" max="8959" width="14.109375" style="59" bestFit="1" customWidth="1"/>
    <col min="8960" max="8960" width="5.77734375" style="59" customWidth="1"/>
    <col min="8961" max="8961" width="7.6640625" style="59" bestFit="1" customWidth="1"/>
    <col min="8962" max="8962" width="12.77734375" style="59" bestFit="1" customWidth="1"/>
    <col min="8963" max="8965" width="14.109375" style="59" bestFit="1" customWidth="1"/>
    <col min="8966" max="8966" width="17.21875" style="59" customWidth="1"/>
    <col min="8967" max="8967" width="65.21875" style="59" customWidth="1"/>
    <col min="8968" max="8969" width="15.77734375" style="59" customWidth="1"/>
    <col min="8970" max="8971" width="10.77734375" style="59" customWidth="1"/>
    <col min="8972" max="8972" width="15.77734375" style="59" customWidth="1"/>
    <col min="8973" max="8973" width="10.77734375" style="59" customWidth="1"/>
    <col min="8974" max="9207" width="6.21875" style="59"/>
    <col min="9208" max="9208" width="15.33203125" style="59" customWidth="1"/>
    <col min="9209" max="9209" width="10.109375" style="59" bestFit="1" customWidth="1"/>
    <col min="9210" max="9212" width="14.109375" style="59" bestFit="1" customWidth="1"/>
    <col min="9213" max="9214" width="10.77734375" style="59" customWidth="1"/>
    <col min="9215" max="9215" width="14.109375" style="59" bestFit="1" customWidth="1"/>
    <col min="9216" max="9216" width="5.77734375" style="59" customWidth="1"/>
    <col min="9217" max="9217" width="7.6640625" style="59" bestFit="1" customWidth="1"/>
    <col min="9218" max="9218" width="12.77734375" style="59" bestFit="1" customWidth="1"/>
    <col min="9219" max="9221" width="14.109375" style="59" bestFit="1" customWidth="1"/>
    <col min="9222" max="9222" width="17.21875" style="59" customWidth="1"/>
    <col min="9223" max="9223" width="65.21875" style="59" customWidth="1"/>
    <col min="9224" max="9225" width="15.77734375" style="59" customWidth="1"/>
    <col min="9226" max="9227" width="10.77734375" style="59" customWidth="1"/>
    <col min="9228" max="9228" width="15.77734375" style="59" customWidth="1"/>
    <col min="9229" max="9229" width="10.77734375" style="59" customWidth="1"/>
    <col min="9230" max="9463" width="6.21875" style="59"/>
    <col min="9464" max="9464" width="15.33203125" style="59" customWidth="1"/>
    <col min="9465" max="9465" width="10.109375" style="59" bestFit="1" customWidth="1"/>
    <col min="9466" max="9468" width="14.109375" style="59" bestFit="1" customWidth="1"/>
    <col min="9469" max="9470" width="10.77734375" style="59" customWidth="1"/>
    <col min="9471" max="9471" width="14.109375" style="59" bestFit="1" customWidth="1"/>
    <col min="9472" max="9472" width="5.77734375" style="59" customWidth="1"/>
    <col min="9473" max="9473" width="7.6640625" style="59" bestFit="1" customWidth="1"/>
    <col min="9474" max="9474" width="12.77734375" style="59" bestFit="1" customWidth="1"/>
    <col min="9475" max="9477" width="14.109375" style="59" bestFit="1" customWidth="1"/>
    <col min="9478" max="9478" width="17.21875" style="59" customWidth="1"/>
    <col min="9479" max="9479" width="65.21875" style="59" customWidth="1"/>
    <col min="9480" max="9481" width="15.77734375" style="59" customWidth="1"/>
    <col min="9482" max="9483" width="10.77734375" style="59" customWidth="1"/>
    <col min="9484" max="9484" width="15.77734375" style="59" customWidth="1"/>
    <col min="9485" max="9485" width="10.77734375" style="59" customWidth="1"/>
    <col min="9486" max="9719" width="6.21875" style="59"/>
    <col min="9720" max="9720" width="15.33203125" style="59" customWidth="1"/>
    <col min="9721" max="9721" width="10.109375" style="59" bestFit="1" customWidth="1"/>
    <col min="9722" max="9724" width="14.109375" style="59" bestFit="1" customWidth="1"/>
    <col min="9725" max="9726" width="10.77734375" style="59" customWidth="1"/>
    <col min="9727" max="9727" width="14.109375" style="59" bestFit="1" customWidth="1"/>
    <col min="9728" max="9728" width="5.77734375" style="59" customWidth="1"/>
    <col min="9729" max="9729" width="7.6640625" style="59" bestFit="1" customWidth="1"/>
    <col min="9730" max="9730" width="12.77734375" style="59" bestFit="1" customWidth="1"/>
    <col min="9731" max="9733" width="14.109375" style="59" bestFit="1" customWidth="1"/>
    <col min="9734" max="9734" width="17.21875" style="59" customWidth="1"/>
    <col min="9735" max="9735" width="65.21875" style="59" customWidth="1"/>
    <col min="9736" max="9737" width="15.77734375" style="59" customWidth="1"/>
    <col min="9738" max="9739" width="10.77734375" style="59" customWidth="1"/>
    <col min="9740" max="9740" width="15.77734375" style="59" customWidth="1"/>
    <col min="9741" max="9741" width="10.77734375" style="59" customWidth="1"/>
    <col min="9742" max="9975" width="6.21875" style="59"/>
    <col min="9976" max="9976" width="15.33203125" style="59" customWidth="1"/>
    <col min="9977" max="9977" width="10.109375" style="59" bestFit="1" customWidth="1"/>
    <col min="9978" max="9980" width="14.109375" style="59" bestFit="1" customWidth="1"/>
    <col min="9981" max="9982" width="10.77734375" style="59" customWidth="1"/>
    <col min="9983" max="9983" width="14.109375" style="59" bestFit="1" customWidth="1"/>
    <col min="9984" max="9984" width="5.77734375" style="59" customWidth="1"/>
    <col min="9985" max="9985" width="7.6640625" style="59" bestFit="1" customWidth="1"/>
    <col min="9986" max="9986" width="12.77734375" style="59" bestFit="1" customWidth="1"/>
    <col min="9987" max="9989" width="14.109375" style="59" bestFit="1" customWidth="1"/>
    <col min="9990" max="9990" width="17.21875" style="59" customWidth="1"/>
    <col min="9991" max="9991" width="65.21875" style="59" customWidth="1"/>
    <col min="9992" max="9993" width="15.77734375" style="59" customWidth="1"/>
    <col min="9994" max="9995" width="10.77734375" style="59" customWidth="1"/>
    <col min="9996" max="9996" width="15.77734375" style="59" customWidth="1"/>
    <col min="9997" max="9997" width="10.77734375" style="59" customWidth="1"/>
    <col min="9998" max="10231" width="6.21875" style="59"/>
    <col min="10232" max="10232" width="15.33203125" style="59" customWidth="1"/>
    <col min="10233" max="10233" width="10.109375" style="59" bestFit="1" customWidth="1"/>
    <col min="10234" max="10236" width="14.109375" style="59" bestFit="1" customWidth="1"/>
    <col min="10237" max="10238" width="10.77734375" style="59" customWidth="1"/>
    <col min="10239" max="10239" width="14.109375" style="59" bestFit="1" customWidth="1"/>
    <col min="10240" max="10240" width="5.77734375" style="59" customWidth="1"/>
    <col min="10241" max="10241" width="7.6640625" style="59" bestFit="1" customWidth="1"/>
    <col min="10242" max="10242" width="12.77734375" style="59" bestFit="1" customWidth="1"/>
    <col min="10243" max="10245" width="14.109375" style="59" bestFit="1" customWidth="1"/>
    <col min="10246" max="10246" width="17.21875" style="59" customWidth="1"/>
    <col min="10247" max="10247" width="65.21875" style="59" customWidth="1"/>
    <col min="10248" max="10249" width="15.77734375" style="59" customWidth="1"/>
    <col min="10250" max="10251" width="10.77734375" style="59" customWidth="1"/>
    <col min="10252" max="10252" width="15.77734375" style="59" customWidth="1"/>
    <col min="10253" max="10253" width="10.77734375" style="59" customWidth="1"/>
    <col min="10254" max="10487" width="6.21875" style="59"/>
    <col min="10488" max="10488" width="15.33203125" style="59" customWidth="1"/>
    <col min="10489" max="10489" width="10.109375" style="59" bestFit="1" customWidth="1"/>
    <col min="10490" max="10492" width="14.109375" style="59" bestFit="1" customWidth="1"/>
    <col min="10493" max="10494" width="10.77734375" style="59" customWidth="1"/>
    <col min="10495" max="10495" width="14.109375" style="59" bestFit="1" customWidth="1"/>
    <col min="10496" max="10496" width="5.77734375" style="59" customWidth="1"/>
    <col min="10497" max="10497" width="7.6640625" style="59" bestFit="1" customWidth="1"/>
    <col min="10498" max="10498" width="12.77734375" style="59" bestFit="1" customWidth="1"/>
    <col min="10499" max="10501" width="14.109375" style="59" bestFit="1" customWidth="1"/>
    <col min="10502" max="10502" width="17.21875" style="59" customWidth="1"/>
    <col min="10503" max="10503" width="65.21875" style="59" customWidth="1"/>
    <col min="10504" max="10505" width="15.77734375" style="59" customWidth="1"/>
    <col min="10506" max="10507" width="10.77734375" style="59" customWidth="1"/>
    <col min="10508" max="10508" width="15.77734375" style="59" customWidth="1"/>
    <col min="10509" max="10509" width="10.77734375" style="59" customWidth="1"/>
    <col min="10510" max="10743" width="6.21875" style="59"/>
    <col min="10744" max="10744" width="15.33203125" style="59" customWidth="1"/>
    <col min="10745" max="10745" width="10.109375" style="59" bestFit="1" customWidth="1"/>
    <col min="10746" max="10748" width="14.109375" style="59" bestFit="1" customWidth="1"/>
    <col min="10749" max="10750" width="10.77734375" style="59" customWidth="1"/>
    <col min="10751" max="10751" width="14.109375" style="59" bestFit="1" customWidth="1"/>
    <col min="10752" max="10752" width="5.77734375" style="59" customWidth="1"/>
    <col min="10753" max="10753" width="7.6640625" style="59" bestFit="1" customWidth="1"/>
    <col min="10754" max="10754" width="12.77734375" style="59" bestFit="1" customWidth="1"/>
    <col min="10755" max="10757" width="14.109375" style="59" bestFit="1" customWidth="1"/>
    <col min="10758" max="10758" width="17.21875" style="59" customWidth="1"/>
    <col min="10759" max="10759" width="65.21875" style="59" customWidth="1"/>
    <col min="10760" max="10761" width="15.77734375" style="59" customWidth="1"/>
    <col min="10762" max="10763" width="10.77734375" style="59" customWidth="1"/>
    <col min="10764" max="10764" width="15.77734375" style="59" customWidth="1"/>
    <col min="10765" max="10765" width="10.77734375" style="59" customWidth="1"/>
    <col min="10766" max="10999" width="6.21875" style="59"/>
    <col min="11000" max="11000" width="15.33203125" style="59" customWidth="1"/>
    <col min="11001" max="11001" width="10.109375" style="59" bestFit="1" customWidth="1"/>
    <col min="11002" max="11004" width="14.109375" style="59" bestFit="1" customWidth="1"/>
    <col min="11005" max="11006" width="10.77734375" style="59" customWidth="1"/>
    <col min="11007" max="11007" width="14.109375" style="59" bestFit="1" customWidth="1"/>
    <col min="11008" max="11008" width="5.77734375" style="59" customWidth="1"/>
    <col min="11009" max="11009" width="7.6640625" style="59" bestFit="1" customWidth="1"/>
    <col min="11010" max="11010" width="12.77734375" style="59" bestFit="1" customWidth="1"/>
    <col min="11011" max="11013" width="14.109375" style="59" bestFit="1" customWidth="1"/>
    <col min="11014" max="11014" width="17.21875" style="59" customWidth="1"/>
    <col min="11015" max="11015" width="65.21875" style="59" customWidth="1"/>
    <col min="11016" max="11017" width="15.77734375" style="59" customWidth="1"/>
    <col min="11018" max="11019" width="10.77734375" style="59" customWidth="1"/>
    <col min="11020" max="11020" width="15.77734375" style="59" customWidth="1"/>
    <col min="11021" max="11021" width="10.77734375" style="59" customWidth="1"/>
    <col min="11022" max="11255" width="6.21875" style="59"/>
    <col min="11256" max="11256" width="15.33203125" style="59" customWidth="1"/>
    <col min="11257" max="11257" width="10.109375" style="59" bestFit="1" customWidth="1"/>
    <col min="11258" max="11260" width="14.109375" style="59" bestFit="1" customWidth="1"/>
    <col min="11261" max="11262" width="10.77734375" style="59" customWidth="1"/>
    <col min="11263" max="11263" width="14.109375" style="59" bestFit="1" customWidth="1"/>
    <col min="11264" max="11264" width="5.77734375" style="59" customWidth="1"/>
    <col min="11265" max="11265" width="7.6640625" style="59" bestFit="1" customWidth="1"/>
    <col min="11266" max="11266" width="12.77734375" style="59" bestFit="1" customWidth="1"/>
    <col min="11267" max="11269" width="14.109375" style="59" bestFit="1" customWidth="1"/>
    <col min="11270" max="11270" width="17.21875" style="59" customWidth="1"/>
    <col min="11271" max="11271" width="65.21875" style="59" customWidth="1"/>
    <col min="11272" max="11273" width="15.77734375" style="59" customWidth="1"/>
    <col min="11274" max="11275" width="10.77734375" style="59" customWidth="1"/>
    <col min="11276" max="11276" width="15.77734375" style="59" customWidth="1"/>
    <col min="11277" max="11277" width="10.77734375" style="59" customWidth="1"/>
    <col min="11278" max="11511" width="6.21875" style="59"/>
    <col min="11512" max="11512" width="15.33203125" style="59" customWidth="1"/>
    <col min="11513" max="11513" width="10.109375" style="59" bestFit="1" customWidth="1"/>
    <col min="11514" max="11516" width="14.109375" style="59" bestFit="1" customWidth="1"/>
    <col min="11517" max="11518" width="10.77734375" style="59" customWidth="1"/>
    <col min="11519" max="11519" width="14.109375" style="59" bestFit="1" customWidth="1"/>
    <col min="11520" max="11520" width="5.77734375" style="59" customWidth="1"/>
    <col min="11521" max="11521" width="7.6640625" style="59" bestFit="1" customWidth="1"/>
    <col min="11522" max="11522" width="12.77734375" style="59" bestFit="1" customWidth="1"/>
    <col min="11523" max="11525" width="14.109375" style="59" bestFit="1" customWidth="1"/>
    <col min="11526" max="11526" width="17.21875" style="59" customWidth="1"/>
    <col min="11527" max="11527" width="65.21875" style="59" customWidth="1"/>
    <col min="11528" max="11529" width="15.77734375" style="59" customWidth="1"/>
    <col min="11530" max="11531" width="10.77734375" style="59" customWidth="1"/>
    <col min="11532" max="11532" width="15.77734375" style="59" customWidth="1"/>
    <col min="11533" max="11533" width="10.77734375" style="59" customWidth="1"/>
    <col min="11534" max="11767" width="6.21875" style="59"/>
    <col min="11768" max="11768" width="15.33203125" style="59" customWidth="1"/>
    <col min="11769" max="11769" width="10.109375" style="59" bestFit="1" customWidth="1"/>
    <col min="11770" max="11772" width="14.109375" style="59" bestFit="1" customWidth="1"/>
    <col min="11773" max="11774" width="10.77734375" style="59" customWidth="1"/>
    <col min="11775" max="11775" width="14.109375" style="59" bestFit="1" customWidth="1"/>
    <col min="11776" max="11776" width="5.77734375" style="59" customWidth="1"/>
    <col min="11777" max="11777" width="7.6640625" style="59" bestFit="1" customWidth="1"/>
    <col min="11778" max="11778" width="12.77734375" style="59" bestFit="1" customWidth="1"/>
    <col min="11779" max="11781" width="14.109375" style="59" bestFit="1" customWidth="1"/>
    <col min="11782" max="11782" width="17.21875" style="59" customWidth="1"/>
    <col min="11783" max="11783" width="65.21875" style="59" customWidth="1"/>
    <col min="11784" max="11785" width="15.77734375" style="59" customWidth="1"/>
    <col min="11786" max="11787" width="10.77734375" style="59" customWidth="1"/>
    <col min="11788" max="11788" width="15.77734375" style="59" customWidth="1"/>
    <col min="11789" max="11789" width="10.77734375" style="59" customWidth="1"/>
    <col min="11790" max="12023" width="6.21875" style="59"/>
    <col min="12024" max="12024" width="15.33203125" style="59" customWidth="1"/>
    <col min="12025" max="12025" width="10.109375" style="59" bestFit="1" customWidth="1"/>
    <col min="12026" max="12028" width="14.109375" style="59" bestFit="1" customWidth="1"/>
    <col min="12029" max="12030" width="10.77734375" style="59" customWidth="1"/>
    <col min="12031" max="12031" width="14.109375" style="59" bestFit="1" customWidth="1"/>
    <col min="12032" max="12032" width="5.77734375" style="59" customWidth="1"/>
    <col min="12033" max="12033" width="7.6640625" style="59" bestFit="1" customWidth="1"/>
    <col min="12034" max="12034" width="12.77734375" style="59" bestFit="1" customWidth="1"/>
    <col min="12035" max="12037" width="14.109375" style="59" bestFit="1" customWidth="1"/>
    <col min="12038" max="12038" width="17.21875" style="59" customWidth="1"/>
    <col min="12039" max="12039" width="65.21875" style="59" customWidth="1"/>
    <col min="12040" max="12041" width="15.77734375" style="59" customWidth="1"/>
    <col min="12042" max="12043" width="10.77734375" style="59" customWidth="1"/>
    <col min="12044" max="12044" width="15.77734375" style="59" customWidth="1"/>
    <col min="12045" max="12045" width="10.77734375" style="59" customWidth="1"/>
    <col min="12046" max="12279" width="6.21875" style="59"/>
    <col min="12280" max="12280" width="15.33203125" style="59" customWidth="1"/>
    <col min="12281" max="12281" width="10.109375" style="59" bestFit="1" customWidth="1"/>
    <col min="12282" max="12284" width="14.109375" style="59" bestFit="1" customWidth="1"/>
    <col min="12285" max="12286" width="10.77734375" style="59" customWidth="1"/>
    <col min="12287" max="12287" width="14.109375" style="59" bestFit="1" customWidth="1"/>
    <col min="12288" max="12288" width="5.77734375" style="59" customWidth="1"/>
    <col min="12289" max="12289" width="7.6640625" style="59" bestFit="1" customWidth="1"/>
    <col min="12290" max="12290" width="12.77734375" style="59" bestFit="1" customWidth="1"/>
    <col min="12291" max="12293" width="14.109375" style="59" bestFit="1" customWidth="1"/>
    <col min="12294" max="12294" width="17.21875" style="59" customWidth="1"/>
    <col min="12295" max="12295" width="65.21875" style="59" customWidth="1"/>
    <col min="12296" max="12297" width="15.77734375" style="59" customWidth="1"/>
    <col min="12298" max="12299" width="10.77734375" style="59" customWidth="1"/>
    <col min="12300" max="12300" width="15.77734375" style="59" customWidth="1"/>
    <col min="12301" max="12301" width="10.77734375" style="59" customWidth="1"/>
    <col min="12302" max="12535" width="6.21875" style="59"/>
    <col min="12536" max="12536" width="15.33203125" style="59" customWidth="1"/>
    <col min="12537" max="12537" width="10.109375" style="59" bestFit="1" customWidth="1"/>
    <col min="12538" max="12540" width="14.109375" style="59" bestFit="1" customWidth="1"/>
    <col min="12541" max="12542" width="10.77734375" style="59" customWidth="1"/>
    <col min="12543" max="12543" width="14.109375" style="59" bestFit="1" customWidth="1"/>
    <col min="12544" max="12544" width="5.77734375" style="59" customWidth="1"/>
    <col min="12545" max="12545" width="7.6640625" style="59" bestFit="1" customWidth="1"/>
    <col min="12546" max="12546" width="12.77734375" style="59" bestFit="1" customWidth="1"/>
    <col min="12547" max="12549" width="14.109375" style="59" bestFit="1" customWidth="1"/>
    <col min="12550" max="12550" width="17.21875" style="59" customWidth="1"/>
    <col min="12551" max="12551" width="65.21875" style="59" customWidth="1"/>
    <col min="12552" max="12553" width="15.77734375" style="59" customWidth="1"/>
    <col min="12554" max="12555" width="10.77734375" style="59" customWidth="1"/>
    <col min="12556" max="12556" width="15.77734375" style="59" customWidth="1"/>
    <col min="12557" max="12557" width="10.77734375" style="59" customWidth="1"/>
    <col min="12558" max="12791" width="6.21875" style="59"/>
    <col min="12792" max="12792" width="15.33203125" style="59" customWidth="1"/>
    <col min="12793" max="12793" width="10.109375" style="59" bestFit="1" customWidth="1"/>
    <col min="12794" max="12796" width="14.109375" style="59" bestFit="1" customWidth="1"/>
    <col min="12797" max="12798" width="10.77734375" style="59" customWidth="1"/>
    <col min="12799" max="12799" width="14.109375" style="59" bestFit="1" customWidth="1"/>
    <col min="12800" max="12800" width="5.77734375" style="59" customWidth="1"/>
    <col min="12801" max="12801" width="7.6640625" style="59" bestFit="1" customWidth="1"/>
    <col min="12802" max="12802" width="12.77734375" style="59" bestFit="1" customWidth="1"/>
    <col min="12803" max="12805" width="14.109375" style="59" bestFit="1" customWidth="1"/>
    <col min="12806" max="12806" width="17.21875" style="59" customWidth="1"/>
    <col min="12807" max="12807" width="65.21875" style="59" customWidth="1"/>
    <col min="12808" max="12809" width="15.77734375" style="59" customWidth="1"/>
    <col min="12810" max="12811" width="10.77734375" style="59" customWidth="1"/>
    <col min="12812" max="12812" width="15.77734375" style="59" customWidth="1"/>
    <col min="12813" max="12813" width="10.77734375" style="59" customWidth="1"/>
    <col min="12814" max="13047" width="6.21875" style="59"/>
    <col min="13048" max="13048" width="15.33203125" style="59" customWidth="1"/>
    <col min="13049" max="13049" width="10.109375" style="59" bestFit="1" customWidth="1"/>
    <col min="13050" max="13052" width="14.109375" style="59" bestFit="1" customWidth="1"/>
    <col min="13053" max="13054" width="10.77734375" style="59" customWidth="1"/>
    <col min="13055" max="13055" width="14.109375" style="59" bestFit="1" customWidth="1"/>
    <col min="13056" max="13056" width="5.77734375" style="59" customWidth="1"/>
    <col min="13057" max="13057" width="7.6640625" style="59" bestFit="1" customWidth="1"/>
    <col min="13058" max="13058" width="12.77734375" style="59" bestFit="1" customWidth="1"/>
    <col min="13059" max="13061" width="14.109375" style="59" bestFit="1" customWidth="1"/>
    <col min="13062" max="13062" width="17.21875" style="59" customWidth="1"/>
    <col min="13063" max="13063" width="65.21875" style="59" customWidth="1"/>
    <col min="13064" max="13065" width="15.77734375" style="59" customWidth="1"/>
    <col min="13066" max="13067" width="10.77734375" style="59" customWidth="1"/>
    <col min="13068" max="13068" width="15.77734375" style="59" customWidth="1"/>
    <col min="13069" max="13069" width="10.77734375" style="59" customWidth="1"/>
    <col min="13070" max="13303" width="6.21875" style="59"/>
    <col min="13304" max="13304" width="15.33203125" style="59" customWidth="1"/>
    <col min="13305" max="13305" width="10.109375" style="59" bestFit="1" customWidth="1"/>
    <col min="13306" max="13308" width="14.109375" style="59" bestFit="1" customWidth="1"/>
    <col min="13309" max="13310" width="10.77734375" style="59" customWidth="1"/>
    <col min="13311" max="13311" width="14.109375" style="59" bestFit="1" customWidth="1"/>
    <col min="13312" max="13312" width="5.77734375" style="59" customWidth="1"/>
    <col min="13313" max="13313" width="7.6640625" style="59" bestFit="1" customWidth="1"/>
    <col min="13314" max="13314" width="12.77734375" style="59" bestFit="1" customWidth="1"/>
    <col min="13315" max="13317" width="14.109375" style="59" bestFit="1" customWidth="1"/>
    <col min="13318" max="13318" width="17.21875" style="59" customWidth="1"/>
    <col min="13319" max="13319" width="65.21875" style="59" customWidth="1"/>
    <col min="13320" max="13321" width="15.77734375" style="59" customWidth="1"/>
    <col min="13322" max="13323" width="10.77734375" style="59" customWidth="1"/>
    <col min="13324" max="13324" width="15.77734375" style="59" customWidth="1"/>
    <col min="13325" max="13325" width="10.77734375" style="59" customWidth="1"/>
    <col min="13326" max="13559" width="6.21875" style="59"/>
    <col min="13560" max="13560" width="15.33203125" style="59" customWidth="1"/>
    <col min="13561" max="13561" width="10.109375" style="59" bestFit="1" customWidth="1"/>
    <col min="13562" max="13564" width="14.109375" style="59" bestFit="1" customWidth="1"/>
    <col min="13565" max="13566" width="10.77734375" style="59" customWidth="1"/>
    <col min="13567" max="13567" width="14.109375" style="59" bestFit="1" customWidth="1"/>
    <col min="13568" max="13568" width="5.77734375" style="59" customWidth="1"/>
    <col min="13569" max="13569" width="7.6640625" style="59" bestFit="1" customWidth="1"/>
    <col min="13570" max="13570" width="12.77734375" style="59" bestFit="1" customWidth="1"/>
    <col min="13571" max="13573" width="14.109375" style="59" bestFit="1" customWidth="1"/>
    <col min="13574" max="13574" width="17.21875" style="59" customWidth="1"/>
    <col min="13575" max="13575" width="65.21875" style="59" customWidth="1"/>
    <col min="13576" max="13577" width="15.77734375" style="59" customWidth="1"/>
    <col min="13578" max="13579" width="10.77734375" style="59" customWidth="1"/>
    <col min="13580" max="13580" width="15.77734375" style="59" customWidth="1"/>
    <col min="13581" max="13581" width="10.77734375" style="59" customWidth="1"/>
    <col min="13582" max="13815" width="6.21875" style="59"/>
    <col min="13816" max="13816" width="15.33203125" style="59" customWidth="1"/>
    <col min="13817" max="13817" width="10.109375" style="59" bestFit="1" customWidth="1"/>
    <col min="13818" max="13820" width="14.109375" style="59" bestFit="1" customWidth="1"/>
    <col min="13821" max="13822" width="10.77734375" style="59" customWidth="1"/>
    <col min="13823" max="13823" width="14.109375" style="59" bestFit="1" customWidth="1"/>
    <col min="13824" max="13824" width="5.77734375" style="59" customWidth="1"/>
    <col min="13825" max="13825" width="7.6640625" style="59" bestFit="1" customWidth="1"/>
    <col min="13826" max="13826" width="12.77734375" style="59" bestFit="1" customWidth="1"/>
    <col min="13827" max="13829" width="14.109375" style="59" bestFit="1" customWidth="1"/>
    <col min="13830" max="13830" width="17.21875" style="59" customWidth="1"/>
    <col min="13831" max="13831" width="65.21875" style="59" customWidth="1"/>
    <col min="13832" max="13833" width="15.77734375" style="59" customWidth="1"/>
    <col min="13834" max="13835" width="10.77734375" style="59" customWidth="1"/>
    <col min="13836" max="13836" width="15.77734375" style="59" customWidth="1"/>
    <col min="13837" max="13837" width="10.77734375" style="59" customWidth="1"/>
    <col min="13838" max="14071" width="6.21875" style="59"/>
    <col min="14072" max="14072" width="15.33203125" style="59" customWidth="1"/>
    <col min="14073" max="14073" width="10.109375" style="59" bestFit="1" customWidth="1"/>
    <col min="14074" max="14076" width="14.109375" style="59" bestFit="1" customWidth="1"/>
    <col min="14077" max="14078" width="10.77734375" style="59" customWidth="1"/>
    <col min="14079" max="14079" width="14.109375" style="59" bestFit="1" customWidth="1"/>
    <col min="14080" max="14080" width="5.77734375" style="59" customWidth="1"/>
    <col min="14081" max="14081" width="7.6640625" style="59" bestFit="1" customWidth="1"/>
    <col min="14082" max="14082" width="12.77734375" style="59" bestFit="1" customWidth="1"/>
    <col min="14083" max="14085" width="14.109375" style="59" bestFit="1" customWidth="1"/>
    <col min="14086" max="14086" width="17.21875" style="59" customWidth="1"/>
    <col min="14087" max="14087" width="65.21875" style="59" customWidth="1"/>
    <col min="14088" max="14089" width="15.77734375" style="59" customWidth="1"/>
    <col min="14090" max="14091" width="10.77734375" style="59" customWidth="1"/>
    <col min="14092" max="14092" width="15.77734375" style="59" customWidth="1"/>
    <col min="14093" max="14093" width="10.77734375" style="59" customWidth="1"/>
    <col min="14094" max="14327" width="6.21875" style="59"/>
    <col min="14328" max="14328" width="15.33203125" style="59" customWidth="1"/>
    <col min="14329" max="14329" width="10.109375" style="59" bestFit="1" customWidth="1"/>
    <col min="14330" max="14332" width="14.109375" style="59" bestFit="1" customWidth="1"/>
    <col min="14333" max="14334" width="10.77734375" style="59" customWidth="1"/>
    <col min="14335" max="14335" width="14.109375" style="59" bestFit="1" customWidth="1"/>
    <col min="14336" max="14336" width="5.77734375" style="59" customWidth="1"/>
    <col min="14337" max="14337" width="7.6640625" style="59" bestFit="1" customWidth="1"/>
    <col min="14338" max="14338" width="12.77734375" style="59" bestFit="1" customWidth="1"/>
    <col min="14339" max="14341" width="14.109375" style="59" bestFit="1" customWidth="1"/>
    <col min="14342" max="14342" width="17.21875" style="59" customWidth="1"/>
    <col min="14343" max="14343" width="65.21875" style="59" customWidth="1"/>
    <col min="14344" max="14345" width="15.77734375" style="59" customWidth="1"/>
    <col min="14346" max="14347" width="10.77734375" style="59" customWidth="1"/>
    <col min="14348" max="14348" width="15.77734375" style="59" customWidth="1"/>
    <col min="14349" max="14349" width="10.77734375" style="59" customWidth="1"/>
    <col min="14350" max="14583" width="6.21875" style="59"/>
    <col min="14584" max="14584" width="15.33203125" style="59" customWidth="1"/>
    <col min="14585" max="14585" width="10.109375" style="59" bestFit="1" customWidth="1"/>
    <col min="14586" max="14588" width="14.109375" style="59" bestFit="1" customWidth="1"/>
    <col min="14589" max="14590" width="10.77734375" style="59" customWidth="1"/>
    <col min="14591" max="14591" width="14.109375" style="59" bestFit="1" customWidth="1"/>
    <col min="14592" max="14592" width="5.77734375" style="59" customWidth="1"/>
    <col min="14593" max="14593" width="7.6640625" style="59" bestFit="1" customWidth="1"/>
    <col min="14594" max="14594" width="12.77734375" style="59" bestFit="1" customWidth="1"/>
    <col min="14595" max="14597" width="14.109375" style="59" bestFit="1" customWidth="1"/>
    <col min="14598" max="14598" width="17.21875" style="59" customWidth="1"/>
    <col min="14599" max="14599" width="65.21875" style="59" customWidth="1"/>
    <col min="14600" max="14601" width="15.77734375" style="59" customWidth="1"/>
    <col min="14602" max="14603" width="10.77734375" style="59" customWidth="1"/>
    <col min="14604" max="14604" width="15.77734375" style="59" customWidth="1"/>
    <col min="14605" max="14605" width="10.77734375" style="59" customWidth="1"/>
    <col min="14606" max="14839" width="6.21875" style="59"/>
    <col min="14840" max="14840" width="15.33203125" style="59" customWidth="1"/>
    <col min="14841" max="14841" width="10.109375" style="59" bestFit="1" customWidth="1"/>
    <col min="14842" max="14844" width="14.109375" style="59" bestFit="1" customWidth="1"/>
    <col min="14845" max="14846" width="10.77734375" style="59" customWidth="1"/>
    <col min="14847" max="14847" width="14.109375" style="59" bestFit="1" customWidth="1"/>
    <col min="14848" max="14848" width="5.77734375" style="59" customWidth="1"/>
    <col min="14849" max="14849" width="7.6640625" style="59" bestFit="1" customWidth="1"/>
    <col min="14850" max="14850" width="12.77734375" style="59" bestFit="1" customWidth="1"/>
    <col min="14851" max="14853" width="14.109375" style="59" bestFit="1" customWidth="1"/>
    <col min="14854" max="14854" width="17.21875" style="59" customWidth="1"/>
    <col min="14855" max="14855" width="65.21875" style="59" customWidth="1"/>
    <col min="14856" max="14857" width="15.77734375" style="59" customWidth="1"/>
    <col min="14858" max="14859" width="10.77734375" style="59" customWidth="1"/>
    <col min="14860" max="14860" width="15.77734375" style="59" customWidth="1"/>
    <col min="14861" max="14861" width="10.77734375" style="59" customWidth="1"/>
    <col min="14862" max="15095" width="6.21875" style="59"/>
    <col min="15096" max="15096" width="15.33203125" style="59" customWidth="1"/>
    <col min="15097" max="15097" width="10.109375" style="59" bestFit="1" customWidth="1"/>
    <col min="15098" max="15100" width="14.109375" style="59" bestFit="1" customWidth="1"/>
    <col min="15101" max="15102" width="10.77734375" style="59" customWidth="1"/>
    <col min="15103" max="15103" width="14.109375" style="59" bestFit="1" customWidth="1"/>
    <col min="15104" max="15104" width="5.77734375" style="59" customWidth="1"/>
    <col min="15105" max="15105" width="7.6640625" style="59" bestFit="1" customWidth="1"/>
    <col min="15106" max="15106" width="12.77734375" style="59" bestFit="1" customWidth="1"/>
    <col min="15107" max="15109" width="14.109375" style="59" bestFit="1" customWidth="1"/>
    <col min="15110" max="15110" width="17.21875" style="59" customWidth="1"/>
    <col min="15111" max="15111" width="65.21875" style="59" customWidth="1"/>
    <col min="15112" max="15113" width="15.77734375" style="59" customWidth="1"/>
    <col min="15114" max="15115" width="10.77734375" style="59" customWidth="1"/>
    <col min="15116" max="15116" width="15.77734375" style="59" customWidth="1"/>
    <col min="15117" max="15117" width="10.77734375" style="59" customWidth="1"/>
    <col min="15118" max="15351" width="6.21875" style="59"/>
    <col min="15352" max="15352" width="15.33203125" style="59" customWidth="1"/>
    <col min="15353" max="15353" width="10.109375" style="59" bestFit="1" customWidth="1"/>
    <col min="15354" max="15356" width="14.109375" style="59" bestFit="1" customWidth="1"/>
    <col min="15357" max="15358" width="10.77734375" style="59" customWidth="1"/>
    <col min="15359" max="15359" width="14.109375" style="59" bestFit="1" customWidth="1"/>
    <col min="15360" max="15360" width="5.77734375" style="59" customWidth="1"/>
    <col min="15361" max="15361" width="7.6640625" style="59" bestFit="1" customWidth="1"/>
    <col min="15362" max="15362" width="12.77734375" style="59" bestFit="1" customWidth="1"/>
    <col min="15363" max="15365" width="14.109375" style="59" bestFit="1" customWidth="1"/>
    <col min="15366" max="15366" width="17.21875" style="59" customWidth="1"/>
    <col min="15367" max="15367" width="65.21875" style="59" customWidth="1"/>
    <col min="15368" max="15369" width="15.77734375" style="59" customWidth="1"/>
    <col min="15370" max="15371" width="10.77734375" style="59" customWidth="1"/>
    <col min="15372" max="15372" width="15.77734375" style="59" customWidth="1"/>
    <col min="15373" max="15373" width="10.77734375" style="59" customWidth="1"/>
    <col min="15374" max="15607" width="6.21875" style="59"/>
    <col min="15608" max="15608" width="15.33203125" style="59" customWidth="1"/>
    <col min="15609" max="15609" width="10.109375" style="59" bestFit="1" customWidth="1"/>
    <col min="15610" max="15612" width="14.109375" style="59" bestFit="1" customWidth="1"/>
    <col min="15613" max="15614" width="10.77734375" style="59" customWidth="1"/>
    <col min="15615" max="15615" width="14.109375" style="59" bestFit="1" customWidth="1"/>
    <col min="15616" max="15616" width="5.77734375" style="59" customWidth="1"/>
    <col min="15617" max="15617" width="7.6640625" style="59" bestFit="1" customWidth="1"/>
    <col min="15618" max="15618" width="12.77734375" style="59" bestFit="1" customWidth="1"/>
    <col min="15619" max="15621" width="14.109375" style="59" bestFit="1" customWidth="1"/>
    <col min="15622" max="15622" width="17.21875" style="59" customWidth="1"/>
    <col min="15623" max="15623" width="65.21875" style="59" customWidth="1"/>
    <col min="15624" max="15625" width="15.77734375" style="59" customWidth="1"/>
    <col min="15626" max="15627" width="10.77734375" style="59" customWidth="1"/>
    <col min="15628" max="15628" width="15.77734375" style="59" customWidth="1"/>
    <col min="15629" max="15629" width="10.77734375" style="59" customWidth="1"/>
    <col min="15630" max="15863" width="6.21875" style="59"/>
    <col min="15864" max="15864" width="15.33203125" style="59" customWidth="1"/>
    <col min="15865" max="15865" width="10.109375" style="59" bestFit="1" customWidth="1"/>
    <col min="15866" max="15868" width="14.109375" style="59" bestFit="1" customWidth="1"/>
    <col min="15869" max="15870" width="10.77734375" style="59" customWidth="1"/>
    <col min="15871" max="15871" width="14.109375" style="59" bestFit="1" customWidth="1"/>
    <col min="15872" max="15872" width="5.77734375" style="59" customWidth="1"/>
    <col min="15873" max="15873" width="7.6640625" style="59" bestFit="1" customWidth="1"/>
    <col min="15874" max="15874" width="12.77734375" style="59" bestFit="1" customWidth="1"/>
    <col min="15875" max="15877" width="14.109375" style="59" bestFit="1" customWidth="1"/>
    <col min="15878" max="15878" width="17.21875" style="59" customWidth="1"/>
    <col min="15879" max="15879" width="65.21875" style="59" customWidth="1"/>
    <col min="15880" max="15881" width="15.77734375" style="59" customWidth="1"/>
    <col min="15882" max="15883" width="10.77734375" style="59" customWidth="1"/>
    <col min="15884" max="15884" width="15.77734375" style="59" customWidth="1"/>
    <col min="15885" max="15885" width="10.77734375" style="59" customWidth="1"/>
    <col min="15886" max="16119" width="6.21875" style="59"/>
    <col min="16120" max="16120" width="15.33203125" style="59" customWidth="1"/>
    <col min="16121" max="16121" width="10.109375" style="59" bestFit="1" customWidth="1"/>
    <col min="16122" max="16124" width="14.109375" style="59" bestFit="1" customWidth="1"/>
    <col min="16125" max="16126" width="10.77734375" style="59" customWidth="1"/>
    <col min="16127" max="16127" width="14.109375" style="59" bestFit="1" customWidth="1"/>
    <col min="16128" max="16128" width="5.77734375" style="59" customWidth="1"/>
    <col min="16129" max="16129" width="7.6640625" style="59" bestFit="1" customWidth="1"/>
    <col min="16130" max="16130" width="12.77734375" style="59" bestFit="1" customWidth="1"/>
    <col min="16131" max="16133" width="14.109375" style="59" bestFit="1" customWidth="1"/>
    <col min="16134" max="16134" width="17.21875" style="59" customWidth="1"/>
    <col min="16135" max="16135" width="65.21875" style="59" customWidth="1"/>
    <col min="16136" max="16137" width="15.77734375" style="59" customWidth="1"/>
    <col min="16138" max="16139" width="10.77734375" style="59" customWidth="1"/>
    <col min="16140" max="16140" width="15.77734375" style="59" customWidth="1"/>
    <col min="16141" max="16141" width="10.77734375" style="59" customWidth="1"/>
    <col min="16142" max="16384" width="6.21875" style="59"/>
  </cols>
  <sheetData>
    <row r="1" spans="1:12" ht="24.95" customHeight="1" x14ac:dyDescent="0.15">
      <c r="A1" s="94" t="s">
        <v>220</v>
      </c>
      <c r="B1" s="94"/>
      <c r="C1" s="94"/>
      <c r="D1" s="94"/>
      <c r="E1" s="94"/>
      <c r="F1" s="178"/>
      <c r="G1" s="85"/>
    </row>
    <row r="2" spans="1:12" s="63" customFormat="1" ht="24.95" customHeight="1" x14ac:dyDescent="0.15">
      <c r="A2" s="95" t="s">
        <v>264</v>
      </c>
      <c r="B2" s="95"/>
      <c r="C2" s="95"/>
      <c r="D2" s="95"/>
      <c r="E2" s="95"/>
      <c r="F2" s="185"/>
      <c r="G2" s="66"/>
      <c r="H2" s="65"/>
      <c r="I2" s="65"/>
      <c r="J2" s="65"/>
      <c r="K2" s="65"/>
      <c r="L2" s="65"/>
    </row>
    <row r="3" spans="1:12" ht="24.95" customHeight="1" x14ac:dyDescent="0.15">
      <c r="A3" s="96"/>
      <c r="B3" s="97"/>
      <c r="C3" s="186"/>
      <c r="D3" s="97"/>
      <c r="E3" s="98" t="s">
        <v>83</v>
      </c>
      <c r="F3" s="180"/>
      <c r="G3" s="88"/>
    </row>
    <row r="4" spans="1:12" s="102" customFormat="1" ht="24.95" customHeight="1" x14ac:dyDescent="0.15">
      <c r="A4" s="99" t="s">
        <v>25</v>
      </c>
      <c r="B4" s="99" t="s">
        <v>26</v>
      </c>
      <c r="C4" s="187" t="s">
        <v>30</v>
      </c>
      <c r="D4" s="99" t="s">
        <v>28</v>
      </c>
      <c r="E4" s="99" t="s">
        <v>29</v>
      </c>
      <c r="F4" s="188"/>
      <c r="G4" s="100"/>
      <c r="H4" s="101"/>
      <c r="I4" s="101"/>
      <c r="J4" s="101"/>
      <c r="K4" s="101"/>
      <c r="L4" s="101"/>
    </row>
    <row r="5" spans="1:12" s="102" customFormat="1" ht="24.95" customHeight="1" x14ac:dyDescent="0.15">
      <c r="A5" s="103"/>
      <c r="B5" s="104"/>
      <c r="C5" s="189"/>
      <c r="D5" s="104"/>
      <c r="E5" s="104"/>
      <c r="F5" s="188"/>
      <c r="G5" s="100"/>
      <c r="H5" s="101"/>
      <c r="I5" s="101"/>
      <c r="J5" s="101"/>
      <c r="K5" s="101"/>
      <c r="L5" s="101"/>
    </row>
    <row r="6" spans="1:12" ht="24.95" customHeight="1" x14ac:dyDescent="0.15">
      <c r="A6" s="105" t="s">
        <v>84</v>
      </c>
      <c r="B6" s="106" t="s">
        <v>221</v>
      </c>
      <c r="C6" s="190">
        <v>125641847</v>
      </c>
      <c r="D6" s="173">
        <v>125640847</v>
      </c>
      <c r="E6" s="173">
        <v>1000</v>
      </c>
      <c r="F6" s="181"/>
      <c r="G6" s="181"/>
    </row>
    <row r="7" spans="1:12" ht="24.95" customHeight="1" x14ac:dyDescent="0.15">
      <c r="A7" s="107" t="s">
        <v>85</v>
      </c>
      <c r="B7" s="108" t="s">
        <v>221</v>
      </c>
      <c r="C7" s="191">
        <v>154321221</v>
      </c>
      <c r="D7" s="175">
        <v>154320221</v>
      </c>
      <c r="E7" s="175">
        <v>1000</v>
      </c>
      <c r="F7" s="181"/>
      <c r="G7" s="181"/>
    </row>
    <row r="8" spans="1:12" ht="24.95" customHeight="1" x14ac:dyDescent="0.15">
      <c r="A8" s="107" t="s">
        <v>86</v>
      </c>
      <c r="B8" s="108" t="s">
        <v>221</v>
      </c>
      <c r="C8" s="191">
        <v>114759683</v>
      </c>
      <c r="D8" s="175">
        <v>114758683</v>
      </c>
      <c r="E8" s="175">
        <v>1000</v>
      </c>
      <c r="F8" s="181"/>
      <c r="G8" s="181"/>
    </row>
    <row r="9" spans="1:12" ht="24.95" customHeight="1" x14ac:dyDescent="0.15">
      <c r="A9" s="107" t="s">
        <v>87</v>
      </c>
      <c r="B9" s="108" t="s">
        <v>222</v>
      </c>
      <c r="C9" s="191">
        <v>7953160</v>
      </c>
      <c r="D9" s="175">
        <v>7952160</v>
      </c>
      <c r="E9" s="175">
        <v>1000</v>
      </c>
      <c r="F9" s="181"/>
      <c r="G9" s="181"/>
    </row>
    <row r="10" spans="1:12" ht="24.95" customHeight="1" x14ac:dyDescent="0.15">
      <c r="A10" s="107" t="s">
        <v>88</v>
      </c>
      <c r="B10" s="108" t="s">
        <v>222</v>
      </c>
      <c r="C10" s="191">
        <v>13732400</v>
      </c>
      <c r="D10" s="175">
        <v>13731400</v>
      </c>
      <c r="E10" s="175">
        <v>1000</v>
      </c>
      <c r="F10" s="181"/>
      <c r="G10" s="181"/>
    </row>
    <row r="11" spans="1:12" ht="24.95" customHeight="1" x14ac:dyDescent="0.15">
      <c r="A11" s="107" t="s">
        <v>89</v>
      </c>
      <c r="B11" s="108" t="s">
        <v>223</v>
      </c>
      <c r="C11" s="191">
        <v>76400000</v>
      </c>
      <c r="D11" s="175">
        <v>76399000</v>
      </c>
      <c r="E11" s="175">
        <v>1000</v>
      </c>
      <c r="F11" s="181"/>
      <c r="G11" s="181"/>
    </row>
    <row r="12" spans="1:12" ht="24.95" customHeight="1" x14ac:dyDescent="0.15">
      <c r="A12" s="107" t="s">
        <v>90</v>
      </c>
      <c r="B12" s="108" t="s">
        <v>224</v>
      </c>
      <c r="C12" s="191">
        <v>2972200</v>
      </c>
      <c r="D12" s="175">
        <v>2971200</v>
      </c>
      <c r="E12" s="175">
        <v>1000</v>
      </c>
      <c r="F12" s="181"/>
      <c r="G12" s="181"/>
    </row>
    <row r="13" spans="1:12" ht="24.95" customHeight="1" x14ac:dyDescent="0.15">
      <c r="A13" s="107" t="s">
        <v>91</v>
      </c>
      <c r="B13" s="76">
        <v>33424</v>
      </c>
      <c r="C13" s="191">
        <v>12500000</v>
      </c>
      <c r="D13" s="175">
        <v>12499000</v>
      </c>
      <c r="E13" s="175">
        <v>1000</v>
      </c>
      <c r="F13" s="181"/>
      <c r="G13" s="181"/>
      <c r="H13" s="59"/>
      <c r="I13" s="59"/>
      <c r="J13" s="59"/>
      <c r="K13" s="59"/>
      <c r="L13" s="59"/>
    </row>
    <row r="14" spans="1:12" ht="24.95" customHeight="1" x14ac:dyDescent="0.15">
      <c r="A14" s="107" t="s">
        <v>92</v>
      </c>
      <c r="B14" s="76">
        <v>33472</v>
      </c>
      <c r="C14" s="191">
        <v>3953200</v>
      </c>
      <c r="D14" s="175">
        <v>3952200</v>
      </c>
      <c r="E14" s="175">
        <v>1000</v>
      </c>
      <c r="F14" s="181"/>
      <c r="G14" s="181"/>
      <c r="H14" s="59"/>
      <c r="I14" s="59"/>
      <c r="J14" s="59"/>
      <c r="K14" s="59"/>
      <c r="L14" s="59"/>
    </row>
    <row r="15" spans="1:12" ht="24.95" customHeight="1" x14ac:dyDescent="0.15">
      <c r="A15" s="107" t="s">
        <v>93</v>
      </c>
      <c r="B15" s="76">
        <v>33483</v>
      </c>
      <c r="C15" s="191">
        <v>33600000</v>
      </c>
      <c r="D15" s="175">
        <v>33599000</v>
      </c>
      <c r="E15" s="175">
        <v>1000</v>
      </c>
      <c r="F15" s="181"/>
      <c r="G15" s="181"/>
      <c r="H15" s="59"/>
      <c r="I15" s="59"/>
      <c r="J15" s="59"/>
      <c r="K15" s="59"/>
      <c r="L15" s="59"/>
    </row>
    <row r="16" spans="1:12" ht="24.95" customHeight="1" x14ac:dyDescent="0.15">
      <c r="A16" s="107" t="s">
        <v>94</v>
      </c>
      <c r="B16" s="76">
        <v>33511</v>
      </c>
      <c r="C16" s="191">
        <v>5225000</v>
      </c>
      <c r="D16" s="175">
        <v>5224000</v>
      </c>
      <c r="E16" s="175">
        <v>1000</v>
      </c>
      <c r="F16" s="181"/>
      <c r="G16" s="181"/>
      <c r="H16" s="59"/>
      <c r="I16" s="59"/>
      <c r="J16" s="59"/>
      <c r="K16" s="59"/>
      <c r="L16" s="59"/>
    </row>
    <row r="17" spans="1:12" ht="24.95" customHeight="1" x14ac:dyDescent="0.15">
      <c r="A17" s="107" t="s">
        <v>95</v>
      </c>
      <c r="B17" s="76">
        <v>33561</v>
      </c>
      <c r="C17" s="191">
        <v>2400000</v>
      </c>
      <c r="D17" s="175">
        <v>2399000</v>
      </c>
      <c r="E17" s="175">
        <v>1000</v>
      </c>
      <c r="F17" s="181"/>
      <c r="G17" s="181"/>
      <c r="H17" s="59"/>
      <c r="I17" s="59"/>
      <c r="J17" s="59"/>
      <c r="K17" s="59"/>
      <c r="L17" s="59"/>
    </row>
    <row r="18" spans="1:12" ht="24.95" customHeight="1" x14ac:dyDescent="0.15">
      <c r="A18" s="107" t="s">
        <v>96</v>
      </c>
      <c r="B18" s="76">
        <v>33596</v>
      </c>
      <c r="C18" s="191">
        <v>16863000</v>
      </c>
      <c r="D18" s="175">
        <v>16862000</v>
      </c>
      <c r="E18" s="175">
        <v>1000</v>
      </c>
      <c r="F18" s="181"/>
      <c r="G18" s="181"/>
      <c r="H18" s="59"/>
      <c r="I18" s="59"/>
      <c r="J18" s="59"/>
      <c r="K18" s="59"/>
      <c r="L18" s="59"/>
    </row>
    <row r="19" spans="1:12" ht="24.95" customHeight="1" x14ac:dyDescent="0.15">
      <c r="A19" s="107" t="s">
        <v>97</v>
      </c>
      <c r="B19" s="76">
        <v>33665</v>
      </c>
      <c r="C19" s="191">
        <v>47300000</v>
      </c>
      <c r="D19" s="175">
        <v>47299000</v>
      </c>
      <c r="E19" s="175">
        <v>1000</v>
      </c>
      <c r="F19" s="181"/>
      <c r="G19" s="181"/>
      <c r="H19" s="59"/>
      <c r="I19" s="59"/>
      <c r="J19" s="59"/>
      <c r="K19" s="59"/>
      <c r="L19" s="59"/>
    </row>
    <row r="20" spans="1:12" ht="24.95" customHeight="1" x14ac:dyDescent="0.15">
      <c r="A20" s="107" t="s">
        <v>98</v>
      </c>
      <c r="B20" s="76">
        <v>33842</v>
      </c>
      <c r="C20" s="191">
        <v>37700000</v>
      </c>
      <c r="D20" s="175">
        <v>37699000</v>
      </c>
      <c r="E20" s="175">
        <v>1000</v>
      </c>
      <c r="F20" s="181"/>
      <c r="G20" s="181"/>
      <c r="H20" s="59"/>
      <c r="I20" s="59"/>
      <c r="J20" s="59"/>
      <c r="K20" s="59"/>
      <c r="L20" s="59"/>
    </row>
    <row r="21" spans="1:12" ht="24.95" customHeight="1" x14ac:dyDescent="0.15">
      <c r="A21" s="107" t="s">
        <v>99</v>
      </c>
      <c r="B21" s="76">
        <v>33935</v>
      </c>
      <c r="C21" s="191">
        <v>73524000</v>
      </c>
      <c r="D21" s="175">
        <v>73523000</v>
      </c>
      <c r="E21" s="175">
        <v>1000</v>
      </c>
      <c r="F21" s="181"/>
      <c r="G21" s="181"/>
      <c r="H21" s="59"/>
      <c r="I21" s="59"/>
      <c r="J21" s="59"/>
      <c r="K21" s="59"/>
      <c r="L21" s="59"/>
    </row>
    <row r="22" spans="1:12" ht="24.95" customHeight="1" x14ac:dyDescent="0.15">
      <c r="A22" s="107" t="s">
        <v>100</v>
      </c>
      <c r="B22" s="76">
        <v>33969</v>
      </c>
      <c r="C22" s="191">
        <v>37950000</v>
      </c>
      <c r="D22" s="175">
        <v>37949000</v>
      </c>
      <c r="E22" s="175">
        <v>1000</v>
      </c>
      <c r="F22" s="181"/>
      <c r="G22" s="181"/>
      <c r="H22" s="59"/>
      <c r="I22" s="59"/>
      <c r="J22" s="59"/>
      <c r="K22" s="59"/>
      <c r="L22" s="59"/>
    </row>
    <row r="23" spans="1:12" ht="24.95" customHeight="1" x14ac:dyDescent="0.15">
      <c r="A23" s="107" t="s">
        <v>101</v>
      </c>
      <c r="B23" s="76">
        <v>33941</v>
      </c>
      <c r="C23" s="191">
        <v>4829000</v>
      </c>
      <c r="D23" s="175">
        <v>4828000</v>
      </c>
      <c r="E23" s="175">
        <v>1000</v>
      </c>
      <c r="F23" s="181"/>
      <c r="G23" s="181"/>
      <c r="H23" s="59"/>
      <c r="I23" s="59"/>
      <c r="J23" s="59"/>
      <c r="K23" s="59"/>
      <c r="L23" s="59"/>
    </row>
    <row r="24" spans="1:12" ht="24.95" customHeight="1" x14ac:dyDescent="0.15">
      <c r="A24" s="75" t="s">
        <v>102</v>
      </c>
      <c r="B24" s="76">
        <v>33759</v>
      </c>
      <c r="C24" s="191">
        <v>7755000</v>
      </c>
      <c r="D24" s="175">
        <v>7754000</v>
      </c>
      <c r="E24" s="175">
        <v>1000</v>
      </c>
      <c r="F24" s="181"/>
      <c r="G24" s="89"/>
    </row>
    <row r="25" spans="1:12" ht="24.95" customHeight="1" x14ac:dyDescent="0.15">
      <c r="A25" s="75" t="s">
        <v>103</v>
      </c>
      <c r="B25" s="76">
        <v>33935</v>
      </c>
      <c r="C25" s="191">
        <v>12780000</v>
      </c>
      <c r="D25" s="175">
        <v>12779000</v>
      </c>
      <c r="E25" s="175">
        <v>1000</v>
      </c>
      <c r="F25" s="181"/>
      <c r="G25" s="89"/>
    </row>
    <row r="26" spans="1:12" ht="24.95" customHeight="1" x14ac:dyDescent="0.15">
      <c r="A26" s="75" t="s">
        <v>104</v>
      </c>
      <c r="B26" s="76">
        <v>34138</v>
      </c>
      <c r="C26" s="191">
        <v>18612000</v>
      </c>
      <c r="D26" s="175">
        <v>18611000</v>
      </c>
      <c r="E26" s="175">
        <v>1000</v>
      </c>
      <c r="F26" s="181"/>
      <c r="G26" s="89"/>
    </row>
    <row r="27" spans="1:12" ht="24.95" customHeight="1" x14ac:dyDescent="0.15">
      <c r="A27" s="75" t="s">
        <v>105</v>
      </c>
      <c r="B27" s="76">
        <v>34065</v>
      </c>
      <c r="C27" s="191">
        <v>8470000</v>
      </c>
      <c r="D27" s="175">
        <v>8469000</v>
      </c>
      <c r="E27" s="175">
        <v>1000</v>
      </c>
      <c r="F27" s="181"/>
      <c r="G27" s="89"/>
    </row>
    <row r="28" spans="1:12" ht="24.95" customHeight="1" x14ac:dyDescent="0.15">
      <c r="A28" s="75" t="s">
        <v>106</v>
      </c>
      <c r="B28" s="76">
        <v>34127</v>
      </c>
      <c r="C28" s="191">
        <v>6205395</v>
      </c>
      <c r="D28" s="175">
        <v>6204395</v>
      </c>
      <c r="E28" s="175">
        <v>1000</v>
      </c>
      <c r="F28" s="181"/>
      <c r="G28" s="89"/>
    </row>
    <row r="29" spans="1:12" ht="24.95" customHeight="1" x14ac:dyDescent="0.15">
      <c r="A29" s="75" t="s">
        <v>107</v>
      </c>
      <c r="B29" s="76">
        <v>34323</v>
      </c>
      <c r="C29" s="191">
        <v>6820000</v>
      </c>
      <c r="D29" s="175">
        <v>6819000</v>
      </c>
      <c r="E29" s="175">
        <v>1000</v>
      </c>
      <c r="F29" s="181"/>
      <c r="G29" s="89"/>
    </row>
    <row r="30" spans="1:12" ht="24.95" customHeight="1" x14ac:dyDescent="0.15">
      <c r="A30" s="75" t="s">
        <v>108</v>
      </c>
      <c r="B30" s="76">
        <v>34912</v>
      </c>
      <c r="C30" s="191">
        <v>32550000</v>
      </c>
      <c r="D30" s="175">
        <v>32549000</v>
      </c>
      <c r="E30" s="175">
        <v>1000</v>
      </c>
      <c r="F30" s="181"/>
      <c r="G30" s="89"/>
    </row>
    <row r="31" spans="1:12" ht="24.95" customHeight="1" x14ac:dyDescent="0.15">
      <c r="A31" s="75" t="s">
        <v>109</v>
      </c>
      <c r="B31" s="76">
        <v>34929</v>
      </c>
      <c r="C31" s="191">
        <v>131726100</v>
      </c>
      <c r="D31" s="175">
        <v>131725100</v>
      </c>
      <c r="E31" s="175">
        <v>1000</v>
      </c>
      <c r="F31" s="181"/>
      <c r="G31" s="181"/>
    </row>
    <row r="32" spans="1:12" ht="24.95" customHeight="1" x14ac:dyDescent="0.15">
      <c r="A32" s="75" t="s">
        <v>110</v>
      </c>
      <c r="B32" s="76">
        <v>35037</v>
      </c>
      <c r="C32" s="191">
        <v>44590000</v>
      </c>
      <c r="D32" s="175">
        <v>44589000</v>
      </c>
      <c r="E32" s="175">
        <v>1000</v>
      </c>
      <c r="F32" s="181"/>
      <c r="G32" s="181"/>
    </row>
    <row r="33" spans="1:12" ht="24.95" customHeight="1" x14ac:dyDescent="0.15">
      <c r="A33" s="75" t="s">
        <v>111</v>
      </c>
      <c r="B33" s="76">
        <v>34981</v>
      </c>
      <c r="C33" s="191">
        <v>308000</v>
      </c>
      <c r="D33" s="175">
        <v>307000</v>
      </c>
      <c r="E33" s="175">
        <v>1000</v>
      </c>
      <c r="F33" s="181"/>
      <c r="G33" s="181"/>
    </row>
    <row r="34" spans="1:12" ht="24.95" customHeight="1" x14ac:dyDescent="0.15">
      <c r="A34" s="75" t="s">
        <v>112</v>
      </c>
      <c r="B34" s="76">
        <v>35014</v>
      </c>
      <c r="C34" s="191">
        <v>2244000</v>
      </c>
      <c r="D34" s="175">
        <v>2243000</v>
      </c>
      <c r="E34" s="175">
        <v>1000</v>
      </c>
      <c r="F34" s="181"/>
      <c r="G34" s="181"/>
    </row>
    <row r="35" spans="1:12" ht="24.95" customHeight="1" x14ac:dyDescent="0.15">
      <c r="A35" s="75" t="s">
        <v>113</v>
      </c>
      <c r="B35" s="76">
        <v>35320</v>
      </c>
      <c r="C35" s="191">
        <v>60610000</v>
      </c>
      <c r="D35" s="175">
        <v>60609000</v>
      </c>
      <c r="E35" s="175">
        <v>1000</v>
      </c>
      <c r="F35" s="181"/>
      <c r="G35" s="181"/>
    </row>
    <row r="36" spans="1:12" ht="24.95" customHeight="1" x14ac:dyDescent="0.15">
      <c r="A36" s="75" t="s">
        <v>114</v>
      </c>
      <c r="B36" s="76">
        <v>35389</v>
      </c>
      <c r="C36" s="191">
        <v>1210000</v>
      </c>
      <c r="D36" s="175">
        <v>1209000</v>
      </c>
      <c r="E36" s="175">
        <v>1000</v>
      </c>
      <c r="F36" s="181"/>
      <c r="G36" s="181"/>
    </row>
    <row r="37" spans="1:12" ht="24.95" customHeight="1" x14ac:dyDescent="0.15">
      <c r="A37" s="75" t="s">
        <v>115</v>
      </c>
      <c r="B37" s="76">
        <v>35122</v>
      </c>
      <c r="C37" s="191">
        <v>2970000</v>
      </c>
      <c r="D37" s="175">
        <v>2969000</v>
      </c>
      <c r="E37" s="175">
        <v>1000</v>
      </c>
      <c r="F37" s="181"/>
      <c r="G37" s="181"/>
    </row>
    <row r="38" spans="1:12" ht="24.95" customHeight="1" x14ac:dyDescent="0.15">
      <c r="A38" s="75" t="s">
        <v>116</v>
      </c>
      <c r="B38" s="76">
        <v>35122</v>
      </c>
      <c r="C38" s="191">
        <v>81181000</v>
      </c>
      <c r="D38" s="175">
        <v>81180000</v>
      </c>
      <c r="E38" s="175">
        <v>1000</v>
      </c>
      <c r="F38" s="181"/>
      <c r="G38" s="181"/>
    </row>
    <row r="39" spans="1:12" ht="24.95" customHeight="1" x14ac:dyDescent="0.15">
      <c r="A39" s="75" t="s">
        <v>117</v>
      </c>
      <c r="B39" s="76">
        <v>35599</v>
      </c>
      <c r="C39" s="191">
        <v>6592300</v>
      </c>
      <c r="D39" s="175">
        <v>6591300</v>
      </c>
      <c r="E39" s="175">
        <v>1000</v>
      </c>
      <c r="F39" s="181"/>
      <c r="G39" s="181"/>
      <c r="H39" s="59"/>
      <c r="I39" s="59"/>
      <c r="J39" s="59"/>
      <c r="K39" s="59"/>
      <c r="L39" s="59"/>
    </row>
    <row r="40" spans="1:12" ht="24.95" customHeight="1" x14ac:dyDescent="0.15">
      <c r="A40" s="75" t="s">
        <v>118</v>
      </c>
      <c r="B40" s="76">
        <v>35962</v>
      </c>
      <c r="C40" s="191">
        <v>52490900</v>
      </c>
      <c r="D40" s="175">
        <v>52489900</v>
      </c>
      <c r="E40" s="175">
        <v>1000</v>
      </c>
      <c r="F40" s="181"/>
      <c r="G40" s="181"/>
      <c r="H40" s="59"/>
      <c r="I40" s="59"/>
      <c r="J40" s="59"/>
      <c r="K40" s="59"/>
      <c r="L40" s="59"/>
    </row>
    <row r="41" spans="1:12" ht="24.95" customHeight="1" x14ac:dyDescent="0.15">
      <c r="A41" s="75" t="s">
        <v>119</v>
      </c>
      <c r="B41" s="76">
        <v>35969</v>
      </c>
      <c r="C41" s="191">
        <v>1824790</v>
      </c>
      <c r="D41" s="175">
        <v>1823790</v>
      </c>
      <c r="E41" s="175">
        <v>1000</v>
      </c>
      <c r="F41" s="181"/>
      <c r="G41" s="181"/>
      <c r="H41" s="59"/>
      <c r="I41" s="59"/>
      <c r="J41" s="59"/>
      <c r="K41" s="59"/>
      <c r="L41" s="59"/>
    </row>
    <row r="42" spans="1:12" ht="24.95" customHeight="1" x14ac:dyDescent="0.15">
      <c r="A42" s="75" t="s">
        <v>120</v>
      </c>
      <c r="B42" s="76">
        <v>36159</v>
      </c>
      <c r="C42" s="191">
        <v>25670900</v>
      </c>
      <c r="D42" s="175">
        <v>25669900</v>
      </c>
      <c r="E42" s="175">
        <v>1000</v>
      </c>
      <c r="F42" s="181"/>
      <c r="G42" s="181"/>
      <c r="H42" s="59"/>
      <c r="I42" s="59"/>
      <c r="J42" s="59"/>
      <c r="K42" s="59"/>
      <c r="L42" s="59"/>
    </row>
    <row r="43" spans="1:12" ht="24.95" customHeight="1" x14ac:dyDescent="0.15">
      <c r="A43" s="107" t="s">
        <v>121</v>
      </c>
      <c r="B43" s="76">
        <v>34698</v>
      </c>
      <c r="C43" s="191">
        <v>18400000</v>
      </c>
      <c r="D43" s="175">
        <v>18399000</v>
      </c>
      <c r="E43" s="175">
        <v>1000</v>
      </c>
      <c r="F43" s="181"/>
      <c r="G43" s="181"/>
      <c r="H43" s="59"/>
      <c r="I43" s="59"/>
      <c r="J43" s="59"/>
      <c r="K43" s="59"/>
      <c r="L43" s="59"/>
    </row>
    <row r="44" spans="1:12" ht="24.95" customHeight="1" x14ac:dyDescent="0.15">
      <c r="A44" s="107" t="s">
        <v>122</v>
      </c>
      <c r="B44" s="76">
        <v>34698</v>
      </c>
      <c r="C44" s="191">
        <v>8965000</v>
      </c>
      <c r="D44" s="175">
        <v>8964000</v>
      </c>
      <c r="E44" s="175">
        <v>1000</v>
      </c>
      <c r="F44" s="181"/>
      <c r="G44" s="181"/>
      <c r="H44" s="59"/>
      <c r="I44" s="59"/>
      <c r="J44" s="59"/>
      <c r="K44" s="59"/>
      <c r="L44" s="59"/>
    </row>
    <row r="45" spans="1:12" ht="24.95" customHeight="1" x14ac:dyDescent="0.15">
      <c r="A45" s="107" t="s">
        <v>123</v>
      </c>
      <c r="B45" s="76">
        <v>34578</v>
      </c>
      <c r="C45" s="191">
        <v>6985000</v>
      </c>
      <c r="D45" s="175">
        <v>6984000</v>
      </c>
      <c r="E45" s="175">
        <v>1000</v>
      </c>
      <c r="F45" s="181"/>
      <c r="G45" s="181"/>
      <c r="H45" s="59"/>
      <c r="I45" s="59"/>
      <c r="J45" s="59"/>
      <c r="K45" s="59"/>
      <c r="L45" s="59"/>
    </row>
    <row r="46" spans="1:12" ht="24.95" customHeight="1" x14ac:dyDescent="0.15">
      <c r="A46" s="107" t="s">
        <v>124</v>
      </c>
      <c r="B46" s="76">
        <v>35408</v>
      </c>
      <c r="C46" s="191">
        <v>4700000</v>
      </c>
      <c r="D46" s="175">
        <v>4699000</v>
      </c>
      <c r="E46" s="175">
        <v>1000</v>
      </c>
      <c r="F46" s="181"/>
      <c r="G46" s="181"/>
      <c r="H46" s="59"/>
      <c r="I46" s="59"/>
      <c r="J46" s="59"/>
      <c r="K46" s="59"/>
      <c r="L46" s="59"/>
    </row>
    <row r="47" spans="1:12" ht="24.95" customHeight="1" x14ac:dyDescent="0.15">
      <c r="A47" s="107" t="s">
        <v>125</v>
      </c>
      <c r="B47" s="76">
        <v>35430</v>
      </c>
      <c r="C47" s="191">
        <v>8470000</v>
      </c>
      <c r="D47" s="175">
        <v>8469000</v>
      </c>
      <c r="E47" s="175">
        <v>1000</v>
      </c>
      <c r="F47" s="181"/>
      <c r="G47" s="181"/>
      <c r="H47" s="59"/>
      <c r="I47" s="59"/>
      <c r="J47" s="59"/>
      <c r="K47" s="59"/>
      <c r="L47" s="59"/>
    </row>
    <row r="48" spans="1:12" ht="24.95" customHeight="1" x14ac:dyDescent="0.15">
      <c r="A48" s="75" t="s">
        <v>126</v>
      </c>
      <c r="B48" s="76">
        <v>36414</v>
      </c>
      <c r="C48" s="191">
        <v>520738656</v>
      </c>
      <c r="D48" s="175">
        <v>520737656</v>
      </c>
      <c r="E48" s="175">
        <v>1000</v>
      </c>
      <c r="F48" s="181"/>
      <c r="G48" s="181"/>
      <c r="H48" s="59"/>
      <c r="I48" s="59"/>
      <c r="J48" s="59"/>
      <c r="K48" s="59"/>
      <c r="L48" s="59"/>
    </row>
    <row r="49" spans="1:12" ht="24.95" customHeight="1" x14ac:dyDescent="0.15">
      <c r="A49" s="75" t="s">
        <v>127</v>
      </c>
      <c r="B49" s="76">
        <v>36355</v>
      </c>
      <c r="C49" s="191">
        <v>39000000</v>
      </c>
      <c r="D49" s="175">
        <v>38999000</v>
      </c>
      <c r="E49" s="175">
        <v>1000</v>
      </c>
      <c r="F49" s="181"/>
      <c r="G49" s="181"/>
      <c r="H49" s="59"/>
      <c r="I49" s="59"/>
      <c r="J49" s="59"/>
      <c r="K49" s="59"/>
      <c r="L49" s="59"/>
    </row>
    <row r="50" spans="1:12" ht="24.95" customHeight="1" x14ac:dyDescent="0.15">
      <c r="A50" s="75" t="s">
        <v>128</v>
      </c>
      <c r="B50" s="76">
        <v>36414</v>
      </c>
      <c r="C50" s="191">
        <v>41934746</v>
      </c>
      <c r="D50" s="175">
        <v>41933746</v>
      </c>
      <c r="E50" s="175">
        <v>1000</v>
      </c>
      <c r="F50" s="181"/>
      <c r="G50" s="181"/>
    </row>
    <row r="51" spans="1:12" ht="24.95" customHeight="1" x14ac:dyDescent="0.15">
      <c r="A51" s="75" t="s">
        <v>129</v>
      </c>
      <c r="B51" s="76">
        <v>36480</v>
      </c>
      <c r="C51" s="191">
        <v>26427680</v>
      </c>
      <c r="D51" s="175">
        <v>26426680</v>
      </c>
      <c r="E51" s="175">
        <v>1000</v>
      </c>
      <c r="F51" s="181"/>
      <c r="G51" s="181"/>
    </row>
    <row r="52" spans="1:12" ht="24.95" customHeight="1" x14ac:dyDescent="0.15">
      <c r="A52" s="75" t="s">
        <v>130</v>
      </c>
      <c r="B52" s="76">
        <v>36890</v>
      </c>
      <c r="C52" s="191">
        <v>49064360</v>
      </c>
      <c r="D52" s="175">
        <v>49063360</v>
      </c>
      <c r="E52" s="175">
        <v>1000</v>
      </c>
      <c r="F52" s="181"/>
      <c r="G52" s="181"/>
    </row>
    <row r="53" spans="1:12" ht="24.95" customHeight="1" x14ac:dyDescent="0.15">
      <c r="A53" s="107" t="s">
        <v>131</v>
      </c>
      <c r="B53" s="76">
        <v>36767</v>
      </c>
      <c r="C53" s="191">
        <v>153620000</v>
      </c>
      <c r="D53" s="175">
        <v>153619000</v>
      </c>
      <c r="E53" s="175">
        <v>1000</v>
      </c>
      <c r="F53" s="181"/>
      <c r="G53" s="181"/>
      <c r="H53" s="59"/>
      <c r="I53" s="59"/>
      <c r="J53" s="59"/>
      <c r="K53" s="59"/>
      <c r="L53" s="59"/>
    </row>
    <row r="54" spans="1:12" ht="24.95" customHeight="1" x14ac:dyDescent="0.15">
      <c r="A54" s="75" t="s">
        <v>132</v>
      </c>
      <c r="B54" s="76">
        <v>36685</v>
      </c>
      <c r="C54" s="191">
        <v>51611860</v>
      </c>
      <c r="D54" s="175">
        <v>51610860</v>
      </c>
      <c r="E54" s="175">
        <v>1000</v>
      </c>
      <c r="F54" s="181"/>
      <c r="G54" s="181"/>
      <c r="H54" s="59"/>
      <c r="I54" s="59"/>
      <c r="J54" s="59"/>
      <c r="K54" s="59"/>
      <c r="L54" s="59"/>
    </row>
    <row r="55" spans="1:12" ht="24.95" customHeight="1" x14ac:dyDescent="0.15">
      <c r="A55" s="75" t="s">
        <v>133</v>
      </c>
      <c r="B55" s="76">
        <v>36760</v>
      </c>
      <c r="C55" s="191">
        <v>29799000</v>
      </c>
      <c r="D55" s="175">
        <v>29798000</v>
      </c>
      <c r="E55" s="175">
        <v>1000</v>
      </c>
      <c r="F55" s="181"/>
      <c r="G55" s="89"/>
      <c r="H55" s="59"/>
      <c r="I55" s="59"/>
      <c r="J55" s="59"/>
      <c r="K55" s="59"/>
      <c r="L55" s="59"/>
    </row>
    <row r="56" spans="1:12" ht="24.95" customHeight="1" x14ac:dyDescent="0.15">
      <c r="A56" s="75" t="s">
        <v>134</v>
      </c>
      <c r="B56" s="76">
        <v>36882</v>
      </c>
      <c r="C56" s="191">
        <v>4044634</v>
      </c>
      <c r="D56" s="175">
        <v>4043634</v>
      </c>
      <c r="E56" s="175">
        <v>1000</v>
      </c>
      <c r="F56" s="181"/>
      <c r="G56" s="89"/>
      <c r="H56" s="59"/>
      <c r="I56" s="59"/>
      <c r="J56" s="59"/>
      <c r="K56" s="59"/>
      <c r="L56" s="59"/>
    </row>
    <row r="57" spans="1:12" ht="24.95" customHeight="1" x14ac:dyDescent="0.15">
      <c r="A57" s="75" t="s">
        <v>135</v>
      </c>
      <c r="B57" s="76">
        <v>36672</v>
      </c>
      <c r="C57" s="191">
        <v>71000000</v>
      </c>
      <c r="D57" s="175">
        <v>70999000</v>
      </c>
      <c r="E57" s="175">
        <v>1000</v>
      </c>
      <c r="F57" s="181"/>
      <c r="G57" s="89"/>
      <c r="H57" s="59"/>
      <c r="I57" s="59"/>
      <c r="J57" s="59"/>
      <c r="K57" s="59"/>
      <c r="L57" s="59"/>
    </row>
    <row r="58" spans="1:12" ht="24.95" customHeight="1" x14ac:dyDescent="0.15">
      <c r="A58" s="75" t="s">
        <v>136</v>
      </c>
      <c r="B58" s="93">
        <v>36777</v>
      </c>
      <c r="C58" s="192">
        <v>43800000</v>
      </c>
      <c r="D58" s="182">
        <v>43799000</v>
      </c>
      <c r="E58" s="175">
        <v>1000</v>
      </c>
      <c r="F58" s="181"/>
      <c r="G58" s="89"/>
      <c r="H58" s="59"/>
      <c r="I58" s="59"/>
      <c r="J58" s="59"/>
      <c r="K58" s="59"/>
      <c r="L58" s="59"/>
    </row>
    <row r="59" spans="1:12" ht="24.95" customHeight="1" x14ac:dyDescent="0.15">
      <c r="A59" s="75" t="s">
        <v>137</v>
      </c>
      <c r="B59" s="76">
        <v>37068</v>
      </c>
      <c r="C59" s="191">
        <v>8360000</v>
      </c>
      <c r="D59" s="175">
        <v>8359000</v>
      </c>
      <c r="E59" s="175">
        <v>1000</v>
      </c>
      <c r="F59" s="181"/>
      <c r="G59" s="181"/>
      <c r="H59" s="59"/>
      <c r="I59" s="59"/>
      <c r="J59" s="59"/>
      <c r="K59" s="59"/>
      <c r="L59" s="59"/>
    </row>
    <row r="60" spans="1:12" ht="24.95" customHeight="1" x14ac:dyDescent="0.15">
      <c r="A60" s="75" t="s">
        <v>138</v>
      </c>
      <c r="B60" s="76">
        <v>37159</v>
      </c>
      <c r="C60" s="191">
        <v>8679000</v>
      </c>
      <c r="D60" s="175">
        <v>8678000</v>
      </c>
      <c r="E60" s="175">
        <v>1000</v>
      </c>
      <c r="F60" s="181"/>
      <c r="G60" s="181"/>
      <c r="H60" s="59"/>
      <c r="I60" s="59"/>
      <c r="J60" s="59"/>
      <c r="K60" s="59"/>
      <c r="L60" s="59"/>
    </row>
    <row r="61" spans="1:12" ht="24.95" customHeight="1" x14ac:dyDescent="0.15">
      <c r="A61" s="75" t="s">
        <v>139</v>
      </c>
      <c r="B61" s="76">
        <v>37172</v>
      </c>
      <c r="C61" s="191">
        <v>18678000</v>
      </c>
      <c r="D61" s="175">
        <v>18677000</v>
      </c>
      <c r="E61" s="175">
        <v>1000</v>
      </c>
      <c r="F61" s="181"/>
      <c r="G61" s="181"/>
      <c r="H61" s="59"/>
      <c r="I61" s="59"/>
      <c r="J61" s="59"/>
      <c r="K61" s="59"/>
      <c r="L61" s="59"/>
    </row>
    <row r="62" spans="1:12" ht="24.95" customHeight="1" x14ac:dyDescent="0.15">
      <c r="A62" s="107" t="s">
        <v>140</v>
      </c>
      <c r="B62" s="76">
        <v>37120</v>
      </c>
      <c r="C62" s="191">
        <v>222640000</v>
      </c>
      <c r="D62" s="175">
        <v>222639000</v>
      </c>
      <c r="E62" s="175">
        <v>1000</v>
      </c>
      <c r="F62" s="181"/>
      <c r="G62" s="181"/>
      <c r="H62" s="59"/>
      <c r="I62" s="59"/>
      <c r="J62" s="59"/>
      <c r="K62" s="59"/>
      <c r="L62" s="59"/>
    </row>
    <row r="63" spans="1:12" ht="24.95" customHeight="1" x14ac:dyDescent="0.15">
      <c r="A63" s="107" t="s">
        <v>141</v>
      </c>
      <c r="B63" s="76">
        <v>37161</v>
      </c>
      <c r="C63" s="191">
        <v>73700000</v>
      </c>
      <c r="D63" s="175">
        <v>73699000</v>
      </c>
      <c r="E63" s="175">
        <v>1000</v>
      </c>
      <c r="F63" s="181"/>
      <c r="G63" s="181"/>
      <c r="H63" s="59"/>
      <c r="I63" s="59"/>
      <c r="J63" s="59"/>
      <c r="K63" s="59"/>
      <c r="L63" s="59"/>
    </row>
    <row r="64" spans="1:12" ht="24.95" customHeight="1" x14ac:dyDescent="0.15">
      <c r="A64" s="107" t="s">
        <v>142</v>
      </c>
      <c r="B64" s="76">
        <v>37211</v>
      </c>
      <c r="C64" s="191">
        <v>4675000</v>
      </c>
      <c r="D64" s="175">
        <v>4674000</v>
      </c>
      <c r="E64" s="175">
        <v>1000</v>
      </c>
      <c r="F64" s="181"/>
      <c r="G64" s="181"/>
      <c r="H64" s="59"/>
      <c r="I64" s="59"/>
      <c r="J64" s="59"/>
      <c r="K64" s="59"/>
      <c r="L64" s="59"/>
    </row>
    <row r="65" spans="1:12" ht="24.95" customHeight="1" x14ac:dyDescent="0.15">
      <c r="A65" s="107" t="s">
        <v>143</v>
      </c>
      <c r="B65" s="76">
        <v>37256</v>
      </c>
      <c r="C65" s="191">
        <v>49000000</v>
      </c>
      <c r="D65" s="175">
        <v>48999000</v>
      </c>
      <c r="E65" s="175">
        <v>1000</v>
      </c>
      <c r="F65" s="181"/>
      <c r="G65" s="181"/>
      <c r="H65" s="59"/>
      <c r="I65" s="59"/>
      <c r="J65" s="59"/>
      <c r="K65" s="59"/>
      <c r="L65" s="59"/>
    </row>
    <row r="66" spans="1:12" ht="24.95" customHeight="1" x14ac:dyDescent="0.15">
      <c r="A66" s="107" t="s">
        <v>144</v>
      </c>
      <c r="B66" s="76">
        <v>37256</v>
      </c>
      <c r="C66" s="191">
        <v>34879500</v>
      </c>
      <c r="D66" s="175">
        <v>34878500</v>
      </c>
      <c r="E66" s="175">
        <v>1000</v>
      </c>
      <c r="F66" s="181"/>
      <c r="G66" s="181"/>
      <c r="H66" s="59"/>
      <c r="I66" s="59"/>
      <c r="J66" s="59"/>
      <c r="K66" s="59"/>
      <c r="L66" s="59"/>
    </row>
    <row r="67" spans="1:12" s="111" customFormat="1" ht="24.95" customHeight="1" x14ac:dyDescent="0.15">
      <c r="A67" s="109" t="s">
        <v>145</v>
      </c>
      <c r="B67" s="110">
        <v>37256</v>
      </c>
      <c r="C67" s="193">
        <v>271790000</v>
      </c>
      <c r="D67" s="194">
        <v>271789000</v>
      </c>
      <c r="E67" s="194">
        <v>1000</v>
      </c>
      <c r="F67" s="195"/>
      <c r="G67" s="195"/>
    </row>
    <row r="68" spans="1:12" ht="24.95" customHeight="1" x14ac:dyDescent="0.15">
      <c r="A68" s="107" t="s">
        <v>145</v>
      </c>
      <c r="B68" s="76">
        <v>37256</v>
      </c>
      <c r="C68" s="191">
        <v>385920000</v>
      </c>
      <c r="D68" s="175">
        <v>385919000</v>
      </c>
      <c r="E68" s="175">
        <v>1000</v>
      </c>
      <c r="F68" s="181"/>
      <c r="G68" s="181"/>
      <c r="H68" s="59"/>
      <c r="I68" s="59"/>
      <c r="J68" s="59"/>
      <c r="K68" s="59"/>
      <c r="L68" s="59"/>
    </row>
    <row r="69" spans="1:12" ht="24.95" customHeight="1" x14ac:dyDescent="0.15">
      <c r="A69" s="107" t="s">
        <v>146</v>
      </c>
      <c r="B69" s="76">
        <v>37603</v>
      </c>
      <c r="C69" s="191">
        <v>5473600</v>
      </c>
      <c r="D69" s="175">
        <v>5472600</v>
      </c>
      <c r="E69" s="175">
        <v>1000</v>
      </c>
      <c r="F69" s="177"/>
      <c r="G69" s="177"/>
      <c r="H69" s="59"/>
      <c r="I69" s="59"/>
      <c r="J69" s="59"/>
      <c r="K69" s="59"/>
      <c r="L69" s="59"/>
    </row>
    <row r="70" spans="1:12" ht="24.95" customHeight="1" x14ac:dyDescent="0.15">
      <c r="A70" s="75" t="s">
        <v>147</v>
      </c>
      <c r="B70" s="76">
        <v>37603</v>
      </c>
      <c r="C70" s="191">
        <v>9361000</v>
      </c>
      <c r="D70" s="175">
        <v>9360000</v>
      </c>
      <c r="E70" s="175">
        <v>1000</v>
      </c>
      <c r="F70" s="177"/>
      <c r="G70" s="177"/>
    </row>
    <row r="71" spans="1:12" ht="24.95" customHeight="1" x14ac:dyDescent="0.15">
      <c r="A71" s="75" t="s">
        <v>148</v>
      </c>
      <c r="B71" s="76">
        <v>37603</v>
      </c>
      <c r="C71" s="191">
        <v>6990500</v>
      </c>
      <c r="D71" s="175">
        <v>6989500</v>
      </c>
      <c r="E71" s="175">
        <v>1000</v>
      </c>
      <c r="F71" s="177"/>
      <c r="G71" s="177"/>
    </row>
    <row r="72" spans="1:12" ht="24.95" customHeight="1" x14ac:dyDescent="0.15">
      <c r="A72" s="75" t="s">
        <v>149</v>
      </c>
      <c r="B72" s="76">
        <v>37567</v>
      </c>
      <c r="C72" s="191">
        <v>38500000</v>
      </c>
      <c r="D72" s="175">
        <v>38499000</v>
      </c>
      <c r="E72" s="175">
        <v>1000</v>
      </c>
      <c r="F72" s="177"/>
      <c r="G72" s="177"/>
    </row>
    <row r="73" spans="1:12" ht="24.95" customHeight="1" x14ac:dyDescent="0.15">
      <c r="A73" s="75" t="s">
        <v>150</v>
      </c>
      <c r="B73" s="76">
        <v>37349</v>
      </c>
      <c r="C73" s="191">
        <v>14100000</v>
      </c>
      <c r="D73" s="175">
        <v>14099000</v>
      </c>
      <c r="E73" s="175">
        <v>1000</v>
      </c>
      <c r="F73" s="177"/>
      <c r="G73" s="177"/>
    </row>
    <row r="74" spans="1:12" ht="24.95" customHeight="1" x14ac:dyDescent="0.15">
      <c r="A74" s="75" t="s">
        <v>151</v>
      </c>
      <c r="B74" s="76">
        <v>37516</v>
      </c>
      <c r="C74" s="191">
        <v>321765888</v>
      </c>
      <c r="D74" s="175">
        <v>321764888</v>
      </c>
      <c r="E74" s="175">
        <v>1000</v>
      </c>
      <c r="F74" s="177"/>
      <c r="G74" s="177"/>
      <c r="H74" s="59"/>
      <c r="I74" s="59"/>
      <c r="J74" s="59"/>
      <c r="K74" s="59"/>
      <c r="L74" s="59"/>
    </row>
    <row r="75" spans="1:12" ht="24.95" customHeight="1" x14ac:dyDescent="0.15">
      <c r="A75" s="75" t="s">
        <v>152</v>
      </c>
      <c r="B75" s="76">
        <v>37552</v>
      </c>
      <c r="C75" s="191">
        <v>16489000</v>
      </c>
      <c r="D75" s="175">
        <v>16488000</v>
      </c>
      <c r="E75" s="175">
        <v>1000</v>
      </c>
      <c r="F75" s="177"/>
      <c r="G75" s="177"/>
      <c r="H75" s="59"/>
      <c r="I75" s="59"/>
      <c r="J75" s="59"/>
      <c r="K75" s="59"/>
      <c r="L75" s="59"/>
    </row>
    <row r="76" spans="1:12" ht="24.95" customHeight="1" x14ac:dyDescent="0.15">
      <c r="A76" s="75" t="s">
        <v>153</v>
      </c>
      <c r="B76" s="76">
        <v>37552</v>
      </c>
      <c r="C76" s="191">
        <v>39600000</v>
      </c>
      <c r="D76" s="175">
        <v>39599000</v>
      </c>
      <c r="E76" s="175">
        <v>1000</v>
      </c>
      <c r="F76" s="177"/>
      <c r="G76" s="177"/>
      <c r="H76" s="59"/>
      <c r="I76" s="59"/>
      <c r="J76" s="59"/>
      <c r="K76" s="59"/>
      <c r="L76" s="59"/>
    </row>
    <row r="77" spans="1:12" ht="24.95" customHeight="1" x14ac:dyDescent="0.15">
      <c r="A77" s="75" t="s">
        <v>92</v>
      </c>
      <c r="B77" s="76">
        <v>37803</v>
      </c>
      <c r="C77" s="191">
        <v>5198000</v>
      </c>
      <c r="D77" s="175">
        <v>5197000</v>
      </c>
      <c r="E77" s="175">
        <v>1000</v>
      </c>
      <c r="F77" s="177"/>
      <c r="G77" s="177"/>
      <c r="H77" s="59"/>
      <c r="I77" s="59"/>
      <c r="J77" s="59"/>
      <c r="K77" s="59"/>
      <c r="L77" s="59"/>
    </row>
    <row r="78" spans="1:12" ht="24.95" customHeight="1" x14ac:dyDescent="0.15">
      <c r="A78" s="75" t="s">
        <v>154</v>
      </c>
      <c r="B78" s="76">
        <v>37866</v>
      </c>
      <c r="C78" s="191">
        <v>60000000</v>
      </c>
      <c r="D78" s="175">
        <v>59999000</v>
      </c>
      <c r="E78" s="175">
        <v>1000</v>
      </c>
      <c r="F78" s="177"/>
      <c r="G78" s="177"/>
      <c r="H78" s="59"/>
      <c r="I78" s="59"/>
      <c r="J78" s="59"/>
      <c r="K78" s="59"/>
      <c r="L78" s="59"/>
    </row>
    <row r="79" spans="1:12" ht="24.95" customHeight="1" x14ac:dyDescent="0.15">
      <c r="A79" s="107" t="s">
        <v>155</v>
      </c>
      <c r="B79" s="76">
        <v>37986</v>
      </c>
      <c r="C79" s="191">
        <v>12255100</v>
      </c>
      <c r="D79" s="175">
        <v>12254100</v>
      </c>
      <c r="E79" s="175">
        <v>1000</v>
      </c>
      <c r="F79" s="177"/>
      <c r="G79" s="177"/>
      <c r="H79" s="59"/>
      <c r="I79" s="59"/>
      <c r="J79" s="59"/>
      <c r="K79" s="59"/>
      <c r="L79" s="59"/>
    </row>
    <row r="80" spans="1:12" ht="24.95" customHeight="1" x14ac:dyDescent="0.15">
      <c r="A80" s="107" t="s">
        <v>156</v>
      </c>
      <c r="B80" s="76">
        <v>37986</v>
      </c>
      <c r="C80" s="191">
        <v>10077360</v>
      </c>
      <c r="D80" s="175">
        <v>10076360</v>
      </c>
      <c r="E80" s="175">
        <v>1000</v>
      </c>
      <c r="F80" s="177"/>
      <c r="G80" s="177"/>
      <c r="H80" s="59"/>
      <c r="I80" s="59"/>
      <c r="J80" s="59"/>
      <c r="K80" s="59"/>
      <c r="L80" s="59"/>
    </row>
    <row r="81" spans="1:12" ht="24.95" customHeight="1" x14ac:dyDescent="0.15">
      <c r="A81" s="75" t="s">
        <v>157</v>
      </c>
      <c r="B81" s="76">
        <v>37735</v>
      </c>
      <c r="C81" s="191">
        <v>160800000</v>
      </c>
      <c r="D81" s="175">
        <v>160799000</v>
      </c>
      <c r="E81" s="175">
        <v>1000</v>
      </c>
      <c r="F81" s="177"/>
      <c r="G81" s="177"/>
      <c r="H81" s="59"/>
      <c r="I81" s="59"/>
      <c r="J81" s="59"/>
      <c r="K81" s="59"/>
      <c r="L81" s="59"/>
    </row>
    <row r="82" spans="1:12" ht="24.95" customHeight="1" x14ac:dyDescent="0.15">
      <c r="A82" s="75" t="s">
        <v>158</v>
      </c>
      <c r="B82" s="76">
        <v>37782</v>
      </c>
      <c r="C82" s="191">
        <v>18700000</v>
      </c>
      <c r="D82" s="175">
        <v>18699000</v>
      </c>
      <c r="E82" s="175">
        <v>1000</v>
      </c>
      <c r="F82" s="177"/>
      <c r="G82" s="177"/>
      <c r="H82" s="59"/>
      <c r="I82" s="59"/>
      <c r="J82" s="59"/>
      <c r="K82" s="59"/>
      <c r="L82" s="59"/>
    </row>
    <row r="83" spans="1:12" ht="24.95" customHeight="1" x14ac:dyDescent="0.15">
      <c r="A83" s="75" t="s">
        <v>159</v>
      </c>
      <c r="B83" s="76">
        <v>37725</v>
      </c>
      <c r="C83" s="191">
        <v>7599900</v>
      </c>
      <c r="D83" s="175">
        <v>7598900</v>
      </c>
      <c r="E83" s="175">
        <v>1000</v>
      </c>
      <c r="F83" s="177"/>
      <c r="G83" s="177"/>
      <c r="H83" s="59"/>
      <c r="I83" s="59"/>
      <c r="J83" s="59"/>
      <c r="K83" s="59"/>
      <c r="L83" s="59"/>
    </row>
    <row r="84" spans="1:12" ht="24.95" customHeight="1" x14ac:dyDescent="0.15">
      <c r="A84" s="75" t="s">
        <v>160</v>
      </c>
      <c r="B84" s="76">
        <v>37985</v>
      </c>
      <c r="C84" s="191">
        <v>5060000</v>
      </c>
      <c r="D84" s="175">
        <v>5059000</v>
      </c>
      <c r="E84" s="175">
        <v>1000</v>
      </c>
      <c r="F84" s="177"/>
      <c r="G84" s="177"/>
      <c r="H84" s="59"/>
      <c r="I84" s="59"/>
      <c r="J84" s="59"/>
      <c r="K84" s="59"/>
      <c r="L84" s="59"/>
    </row>
    <row r="85" spans="1:12" ht="24.95" customHeight="1" x14ac:dyDescent="0.15">
      <c r="A85" s="75" t="s">
        <v>161</v>
      </c>
      <c r="B85" s="76">
        <v>38226</v>
      </c>
      <c r="C85" s="191">
        <v>37000000</v>
      </c>
      <c r="D85" s="175">
        <v>36999000</v>
      </c>
      <c r="E85" s="175">
        <v>1000</v>
      </c>
      <c r="F85" s="177"/>
      <c r="G85" s="177"/>
      <c r="H85" s="59"/>
      <c r="I85" s="59"/>
      <c r="J85" s="59"/>
      <c r="K85" s="59"/>
      <c r="L85" s="59"/>
    </row>
    <row r="86" spans="1:12" ht="24.95" customHeight="1" x14ac:dyDescent="0.15">
      <c r="A86" s="75" t="s">
        <v>162</v>
      </c>
      <c r="B86" s="76">
        <v>38187</v>
      </c>
      <c r="C86" s="191">
        <v>30400000</v>
      </c>
      <c r="D86" s="175">
        <v>30399000</v>
      </c>
      <c r="E86" s="175">
        <v>1000</v>
      </c>
      <c r="F86" s="177"/>
      <c r="G86" s="177"/>
      <c r="H86" s="59"/>
      <c r="I86" s="59"/>
      <c r="J86" s="59"/>
      <c r="K86" s="59"/>
      <c r="L86" s="59"/>
    </row>
    <row r="87" spans="1:12" ht="24.95" customHeight="1" x14ac:dyDescent="0.15">
      <c r="A87" s="75" t="s">
        <v>225</v>
      </c>
      <c r="B87" s="76">
        <v>38490</v>
      </c>
      <c r="C87" s="191">
        <v>781856000</v>
      </c>
      <c r="D87" s="175">
        <v>781856000</v>
      </c>
      <c r="E87" s="175">
        <v>0</v>
      </c>
      <c r="F87" s="177"/>
      <c r="G87" s="177"/>
      <c r="H87" s="59"/>
      <c r="I87" s="59"/>
      <c r="J87" s="59"/>
      <c r="K87" s="59"/>
      <c r="L87" s="59"/>
    </row>
    <row r="88" spans="1:12" ht="24.95" customHeight="1" x14ac:dyDescent="0.15">
      <c r="A88" s="75" t="s">
        <v>163</v>
      </c>
      <c r="B88" s="76">
        <v>38827</v>
      </c>
      <c r="C88" s="191">
        <v>18150000</v>
      </c>
      <c r="D88" s="175">
        <v>18149000</v>
      </c>
      <c r="E88" s="175">
        <v>1000</v>
      </c>
      <c r="F88" s="177"/>
      <c r="G88" s="177"/>
      <c r="H88" s="59"/>
      <c r="I88" s="59"/>
      <c r="J88" s="59"/>
      <c r="K88" s="59"/>
      <c r="L88" s="59"/>
    </row>
    <row r="89" spans="1:12" ht="24.95" customHeight="1" x14ac:dyDescent="0.15">
      <c r="A89" s="75" t="s">
        <v>164</v>
      </c>
      <c r="B89" s="76">
        <v>38877</v>
      </c>
      <c r="C89" s="191">
        <v>30000000</v>
      </c>
      <c r="D89" s="175">
        <v>29999000</v>
      </c>
      <c r="E89" s="175">
        <v>1000</v>
      </c>
      <c r="F89" s="182"/>
      <c r="G89" s="181"/>
    </row>
    <row r="90" spans="1:12" ht="24.95" customHeight="1" x14ac:dyDescent="0.15">
      <c r="A90" s="75" t="s">
        <v>164</v>
      </c>
      <c r="B90" s="76">
        <v>38981</v>
      </c>
      <c r="C90" s="191">
        <v>29400000</v>
      </c>
      <c r="D90" s="175">
        <v>29399000</v>
      </c>
      <c r="E90" s="175">
        <v>1000</v>
      </c>
      <c r="F90" s="182"/>
      <c r="G90" s="181"/>
    </row>
    <row r="91" spans="1:12" ht="24.95" customHeight="1" x14ac:dyDescent="0.15">
      <c r="A91" s="75" t="s">
        <v>164</v>
      </c>
      <c r="B91" s="76">
        <v>38985</v>
      </c>
      <c r="C91" s="191">
        <v>39300000</v>
      </c>
      <c r="D91" s="175">
        <v>39299000</v>
      </c>
      <c r="E91" s="175">
        <v>1000</v>
      </c>
      <c r="F91" s="182"/>
      <c r="G91" s="181"/>
    </row>
    <row r="92" spans="1:12" ht="24.95" customHeight="1" x14ac:dyDescent="0.15">
      <c r="A92" s="75" t="s">
        <v>165</v>
      </c>
      <c r="B92" s="76">
        <v>39078</v>
      </c>
      <c r="C92" s="191">
        <v>20750000</v>
      </c>
      <c r="D92" s="175">
        <v>20749000</v>
      </c>
      <c r="E92" s="175">
        <v>1000</v>
      </c>
      <c r="F92" s="182"/>
      <c r="G92" s="181"/>
    </row>
    <row r="93" spans="1:12" ht="24.95" customHeight="1" x14ac:dyDescent="0.15">
      <c r="A93" s="75" t="s">
        <v>166</v>
      </c>
      <c r="B93" s="76">
        <v>38877</v>
      </c>
      <c r="C93" s="191">
        <v>35970000</v>
      </c>
      <c r="D93" s="175">
        <v>35969000</v>
      </c>
      <c r="E93" s="175">
        <v>1000</v>
      </c>
      <c r="F93" s="182"/>
      <c r="G93" s="181"/>
    </row>
    <row r="94" spans="1:12" ht="24.95" customHeight="1" x14ac:dyDescent="0.15">
      <c r="A94" s="75" t="s">
        <v>167</v>
      </c>
      <c r="B94" s="76">
        <v>38937</v>
      </c>
      <c r="C94" s="191">
        <v>50571690</v>
      </c>
      <c r="D94" s="175">
        <v>50570690</v>
      </c>
      <c r="E94" s="175">
        <v>1000</v>
      </c>
      <c r="F94" s="182"/>
      <c r="G94" s="181"/>
    </row>
    <row r="95" spans="1:12" ht="24.95" customHeight="1" x14ac:dyDescent="0.15">
      <c r="A95" s="75" t="s">
        <v>226</v>
      </c>
      <c r="B95" s="76">
        <v>39022</v>
      </c>
      <c r="C95" s="191">
        <v>57500000</v>
      </c>
      <c r="D95" s="175">
        <v>57499000</v>
      </c>
      <c r="E95" s="175">
        <v>1000</v>
      </c>
      <c r="F95" s="182"/>
      <c r="G95" s="181"/>
      <c r="H95" s="59"/>
      <c r="I95" s="59"/>
      <c r="J95" s="59"/>
      <c r="K95" s="59"/>
      <c r="L95" s="59"/>
    </row>
    <row r="96" spans="1:12" ht="24.95" customHeight="1" x14ac:dyDescent="0.15">
      <c r="A96" s="75" t="s">
        <v>168</v>
      </c>
      <c r="B96" s="76">
        <v>39332</v>
      </c>
      <c r="C96" s="191">
        <v>17966999.999999996</v>
      </c>
      <c r="D96" s="175">
        <v>17966999.999999996</v>
      </c>
      <c r="E96" s="175">
        <v>0</v>
      </c>
      <c r="F96" s="182"/>
      <c r="G96" s="196"/>
    </row>
    <row r="97" spans="1:247" ht="24.95" customHeight="1" x14ac:dyDescent="0.15">
      <c r="A97" s="75" t="s">
        <v>227</v>
      </c>
      <c r="B97" s="76">
        <v>39231</v>
      </c>
      <c r="C97" s="191">
        <v>5941539.9999999991</v>
      </c>
      <c r="D97" s="175">
        <v>5941539.9999999991</v>
      </c>
      <c r="E97" s="175">
        <v>0</v>
      </c>
      <c r="F97" s="182"/>
      <c r="G97" s="196"/>
    </row>
    <row r="98" spans="1:247" ht="24.95" customHeight="1" x14ac:dyDescent="0.15">
      <c r="A98" s="75" t="s">
        <v>169</v>
      </c>
      <c r="B98" s="76">
        <v>39345</v>
      </c>
      <c r="C98" s="191">
        <v>4226199.9999999991</v>
      </c>
      <c r="D98" s="175">
        <v>4226199.9999999991</v>
      </c>
      <c r="E98" s="175">
        <v>0</v>
      </c>
      <c r="F98" s="182"/>
      <c r="G98" s="196"/>
    </row>
    <row r="99" spans="1:247" ht="24.95" customHeight="1" x14ac:dyDescent="0.15">
      <c r="A99" s="75" t="s">
        <v>228</v>
      </c>
      <c r="B99" s="76">
        <v>39752</v>
      </c>
      <c r="C99" s="191">
        <v>6040320</v>
      </c>
      <c r="D99" s="175">
        <v>6039320</v>
      </c>
      <c r="E99" s="175">
        <v>1000</v>
      </c>
      <c r="F99" s="182"/>
      <c r="G99" s="196"/>
    </row>
    <row r="100" spans="1:247" ht="24.95" customHeight="1" x14ac:dyDescent="0.15">
      <c r="A100" s="75" t="s">
        <v>170</v>
      </c>
      <c r="B100" s="76">
        <v>39619</v>
      </c>
      <c r="C100" s="191">
        <v>45308182</v>
      </c>
      <c r="D100" s="175">
        <v>45307182</v>
      </c>
      <c r="E100" s="175">
        <v>1000</v>
      </c>
      <c r="F100" s="182"/>
      <c r="G100" s="196"/>
    </row>
    <row r="101" spans="1:247" ht="24.95" customHeight="1" x14ac:dyDescent="0.15">
      <c r="A101" s="75" t="s">
        <v>171</v>
      </c>
      <c r="B101" s="76">
        <v>39630</v>
      </c>
      <c r="C101" s="191">
        <v>11044044</v>
      </c>
      <c r="D101" s="175">
        <v>11043044</v>
      </c>
      <c r="E101" s="175">
        <v>1000</v>
      </c>
      <c r="F101" s="182"/>
      <c r="G101" s="196"/>
    </row>
    <row r="102" spans="1:247" ht="24.95" customHeight="1" x14ac:dyDescent="0.15">
      <c r="A102" s="75" t="s">
        <v>172</v>
      </c>
      <c r="B102" s="76">
        <v>39645</v>
      </c>
      <c r="C102" s="191">
        <v>246981818</v>
      </c>
      <c r="D102" s="175">
        <v>246980818</v>
      </c>
      <c r="E102" s="175">
        <v>1000</v>
      </c>
      <c r="F102" s="182"/>
      <c r="G102" s="196"/>
    </row>
    <row r="103" spans="1:247" ht="24.95" customHeight="1" x14ac:dyDescent="0.15">
      <c r="A103" s="75" t="s">
        <v>173</v>
      </c>
      <c r="B103" s="76">
        <v>39773</v>
      </c>
      <c r="C103" s="191">
        <v>674667054</v>
      </c>
      <c r="D103" s="175">
        <v>674666054</v>
      </c>
      <c r="E103" s="175">
        <v>1000</v>
      </c>
      <c r="F103" s="182"/>
      <c r="G103" s="196"/>
    </row>
    <row r="104" spans="1:247" ht="24.95" customHeight="1" x14ac:dyDescent="0.15">
      <c r="A104" s="75" t="s">
        <v>174</v>
      </c>
      <c r="B104" s="76">
        <v>39729</v>
      </c>
      <c r="C104" s="191">
        <v>10560000</v>
      </c>
      <c r="D104" s="175">
        <v>10559000</v>
      </c>
      <c r="E104" s="175">
        <v>1000</v>
      </c>
      <c r="F104" s="182"/>
      <c r="G104" s="196"/>
    </row>
    <row r="105" spans="1:247" ht="24.95" customHeight="1" x14ac:dyDescent="0.15">
      <c r="A105" s="75" t="s">
        <v>175</v>
      </c>
      <c r="B105" s="76">
        <v>39736</v>
      </c>
      <c r="C105" s="191">
        <v>191899811</v>
      </c>
      <c r="D105" s="175">
        <v>191898811</v>
      </c>
      <c r="E105" s="175">
        <v>1000</v>
      </c>
      <c r="F105" s="182"/>
      <c r="G105" s="196"/>
    </row>
    <row r="106" spans="1:247" s="197" customFormat="1" ht="24.95" customHeight="1" x14ac:dyDescent="0.15">
      <c r="A106" s="75" t="s">
        <v>229</v>
      </c>
      <c r="B106" s="76">
        <v>40066</v>
      </c>
      <c r="C106" s="191">
        <v>25860000</v>
      </c>
      <c r="D106" s="175">
        <v>25859000</v>
      </c>
      <c r="E106" s="175">
        <v>1000</v>
      </c>
      <c r="F106" s="182"/>
      <c r="G106" s="177"/>
      <c r="H106" s="59"/>
      <c r="I106" s="59"/>
      <c r="J106" s="59"/>
      <c r="K106" s="59"/>
      <c r="L106" s="59"/>
    </row>
    <row r="107" spans="1:247" s="197" customFormat="1" ht="24.95" customHeight="1" x14ac:dyDescent="0.15">
      <c r="A107" s="75" t="s">
        <v>176</v>
      </c>
      <c r="B107" s="76">
        <v>40079</v>
      </c>
      <c r="C107" s="191">
        <v>660000</v>
      </c>
      <c r="D107" s="175">
        <v>659000</v>
      </c>
      <c r="E107" s="175">
        <v>1000</v>
      </c>
      <c r="F107" s="182"/>
      <c r="G107" s="177"/>
      <c r="H107" s="59"/>
      <c r="I107" s="59"/>
      <c r="J107" s="59"/>
      <c r="K107" s="59"/>
      <c r="L107" s="59"/>
    </row>
    <row r="108" spans="1:247" ht="24.95" customHeight="1" x14ac:dyDescent="0.15">
      <c r="A108" s="75" t="s">
        <v>177</v>
      </c>
      <c r="B108" s="76">
        <v>40105</v>
      </c>
      <c r="C108" s="191">
        <v>2522300</v>
      </c>
      <c r="D108" s="175">
        <v>2521300</v>
      </c>
      <c r="E108" s="175">
        <v>1000</v>
      </c>
      <c r="F108" s="182"/>
      <c r="G108" s="196"/>
    </row>
    <row r="109" spans="1:247" s="197" customFormat="1" ht="24.95" customHeight="1" x14ac:dyDescent="0.15">
      <c r="A109" s="75" t="s">
        <v>230</v>
      </c>
      <c r="B109" s="76">
        <v>40133</v>
      </c>
      <c r="C109" s="191">
        <v>28820000</v>
      </c>
      <c r="D109" s="175">
        <v>28819000</v>
      </c>
      <c r="E109" s="175">
        <v>1000</v>
      </c>
      <c r="F109" s="182"/>
      <c r="G109" s="177"/>
      <c r="H109" s="59"/>
      <c r="I109" s="59"/>
      <c r="J109" s="59"/>
      <c r="K109" s="59"/>
      <c r="L109" s="59"/>
    </row>
    <row r="110" spans="1:247" ht="24.95" customHeight="1" x14ac:dyDescent="0.15">
      <c r="A110" s="75" t="s">
        <v>231</v>
      </c>
      <c r="B110" s="76">
        <v>39953</v>
      </c>
      <c r="C110" s="191">
        <v>22000000</v>
      </c>
      <c r="D110" s="175">
        <v>21999000</v>
      </c>
      <c r="E110" s="175">
        <v>1000</v>
      </c>
      <c r="F110" s="182"/>
      <c r="G110" s="196"/>
    </row>
    <row r="111" spans="1:247" s="204" customFormat="1" ht="24.95" customHeight="1" x14ac:dyDescent="0.15">
      <c r="A111" s="75" t="s">
        <v>178</v>
      </c>
      <c r="B111" s="198">
        <v>40834</v>
      </c>
      <c r="C111" s="191">
        <v>273610000</v>
      </c>
      <c r="D111" s="175">
        <v>273609000</v>
      </c>
      <c r="E111" s="175">
        <v>1000</v>
      </c>
      <c r="F111" s="199"/>
      <c r="G111" s="198"/>
      <c r="H111" s="200"/>
      <c r="I111" s="200"/>
      <c r="J111" s="113"/>
      <c r="K111" s="191"/>
      <c r="L111" s="112"/>
      <c r="M111" s="201"/>
      <c r="N111" s="175"/>
      <c r="O111" s="202"/>
      <c r="P111" s="175"/>
      <c r="Q111" s="175"/>
      <c r="R111" s="175"/>
      <c r="S111" s="175"/>
      <c r="T111" s="203"/>
      <c r="U111" s="198"/>
      <c r="V111" s="200"/>
      <c r="W111" s="200"/>
      <c r="X111" s="113"/>
      <c r="Y111" s="191"/>
      <c r="Z111" s="112"/>
      <c r="AA111" s="201"/>
      <c r="AB111" s="175"/>
      <c r="AC111" s="202"/>
      <c r="AD111" s="175"/>
      <c r="AE111" s="175"/>
      <c r="AF111" s="175"/>
      <c r="AG111" s="175"/>
      <c r="AH111" s="203"/>
      <c r="AI111" s="198"/>
      <c r="AJ111" s="200"/>
      <c r="AK111" s="200"/>
      <c r="AL111" s="113"/>
      <c r="AM111" s="191"/>
      <c r="AN111" s="112"/>
      <c r="AO111" s="201"/>
      <c r="AP111" s="175"/>
      <c r="AQ111" s="202"/>
      <c r="AR111" s="175"/>
      <c r="AS111" s="175"/>
      <c r="AT111" s="175"/>
      <c r="AU111" s="175"/>
      <c r="AV111" s="203"/>
      <c r="AW111" s="198"/>
      <c r="AX111" s="200"/>
      <c r="AY111" s="200"/>
      <c r="AZ111" s="113"/>
      <c r="BA111" s="191"/>
      <c r="BB111" s="112"/>
      <c r="BC111" s="201"/>
      <c r="BD111" s="175"/>
      <c r="BE111" s="202"/>
      <c r="BF111" s="175"/>
      <c r="BG111" s="175"/>
      <c r="BH111" s="175"/>
      <c r="BI111" s="175"/>
      <c r="BJ111" s="203"/>
      <c r="BK111" s="198"/>
      <c r="BL111" s="200"/>
      <c r="BM111" s="200"/>
      <c r="BN111" s="113"/>
      <c r="BO111" s="191"/>
      <c r="BP111" s="112"/>
      <c r="BQ111" s="201"/>
      <c r="BR111" s="175"/>
      <c r="BS111" s="202"/>
      <c r="BT111" s="175"/>
      <c r="BU111" s="175"/>
      <c r="BV111" s="175"/>
      <c r="BW111" s="175"/>
      <c r="BX111" s="203"/>
      <c r="BY111" s="198"/>
      <c r="BZ111" s="200"/>
      <c r="CA111" s="200"/>
      <c r="CB111" s="113"/>
      <c r="CC111" s="191"/>
      <c r="CD111" s="112"/>
      <c r="CE111" s="201"/>
      <c r="CF111" s="175"/>
      <c r="CG111" s="202"/>
      <c r="CH111" s="175"/>
      <c r="CI111" s="175"/>
      <c r="CJ111" s="175"/>
      <c r="CK111" s="175"/>
      <c r="CL111" s="203"/>
      <c r="CM111" s="198"/>
      <c r="CN111" s="200"/>
      <c r="CO111" s="200"/>
      <c r="CP111" s="113"/>
      <c r="CQ111" s="191"/>
      <c r="CR111" s="112"/>
      <c r="CS111" s="201"/>
      <c r="CT111" s="175"/>
      <c r="CU111" s="202"/>
      <c r="CV111" s="175"/>
      <c r="CW111" s="175"/>
      <c r="CX111" s="175"/>
      <c r="CY111" s="175"/>
      <c r="CZ111" s="203"/>
      <c r="DA111" s="198"/>
      <c r="DB111" s="200"/>
      <c r="DC111" s="200"/>
      <c r="DD111" s="113"/>
      <c r="DE111" s="191"/>
      <c r="DF111" s="112"/>
      <c r="DG111" s="201"/>
      <c r="DH111" s="175"/>
      <c r="DI111" s="202"/>
      <c r="DJ111" s="175"/>
      <c r="DK111" s="175"/>
      <c r="DL111" s="175"/>
      <c r="DM111" s="175"/>
      <c r="DN111" s="203"/>
      <c r="DO111" s="198"/>
      <c r="DP111" s="200"/>
      <c r="DQ111" s="200"/>
      <c r="DR111" s="113"/>
      <c r="DS111" s="191"/>
      <c r="DT111" s="112"/>
      <c r="DU111" s="201"/>
      <c r="DV111" s="175"/>
      <c r="DW111" s="202"/>
      <c r="DX111" s="175"/>
      <c r="DY111" s="175"/>
      <c r="DZ111" s="175"/>
      <c r="EA111" s="175"/>
      <c r="EB111" s="203"/>
      <c r="EC111" s="198"/>
      <c r="ED111" s="200"/>
      <c r="EE111" s="200"/>
      <c r="EF111" s="113"/>
      <c r="EG111" s="191"/>
      <c r="EH111" s="112"/>
      <c r="EI111" s="201"/>
      <c r="EJ111" s="175"/>
      <c r="EK111" s="202"/>
      <c r="EL111" s="175"/>
      <c r="EM111" s="175"/>
      <c r="EN111" s="175"/>
      <c r="EO111" s="175"/>
      <c r="EP111" s="203"/>
      <c r="EQ111" s="198"/>
      <c r="ER111" s="200"/>
      <c r="ES111" s="200"/>
      <c r="ET111" s="113"/>
      <c r="EU111" s="191"/>
      <c r="EV111" s="112"/>
      <c r="EW111" s="201"/>
      <c r="EX111" s="175"/>
      <c r="EY111" s="202"/>
      <c r="EZ111" s="175"/>
      <c r="FA111" s="175"/>
      <c r="FB111" s="175"/>
      <c r="FC111" s="175"/>
      <c r="FD111" s="203"/>
      <c r="FE111" s="198"/>
      <c r="FF111" s="200"/>
      <c r="FG111" s="200"/>
      <c r="FH111" s="113"/>
      <c r="FI111" s="191"/>
      <c r="FJ111" s="112"/>
      <c r="FK111" s="201"/>
      <c r="FL111" s="175"/>
      <c r="FM111" s="202"/>
      <c r="FN111" s="175"/>
      <c r="FO111" s="175"/>
      <c r="FP111" s="175"/>
      <c r="FQ111" s="175"/>
      <c r="FR111" s="203"/>
      <c r="FS111" s="198"/>
      <c r="FT111" s="200"/>
      <c r="FU111" s="200"/>
      <c r="FV111" s="113"/>
      <c r="FW111" s="191"/>
      <c r="FX111" s="112"/>
      <c r="FY111" s="201"/>
      <c r="FZ111" s="175"/>
      <c r="GA111" s="202"/>
      <c r="GB111" s="175"/>
      <c r="GC111" s="175"/>
      <c r="GD111" s="175"/>
      <c r="GE111" s="175"/>
      <c r="GF111" s="203"/>
      <c r="GG111" s="198"/>
      <c r="GH111" s="200"/>
      <c r="GI111" s="200"/>
      <c r="GJ111" s="113"/>
      <c r="GK111" s="191"/>
      <c r="GL111" s="112"/>
      <c r="GM111" s="201"/>
      <c r="GN111" s="175"/>
      <c r="GO111" s="202"/>
      <c r="GP111" s="175"/>
      <c r="GQ111" s="175"/>
      <c r="GR111" s="175"/>
      <c r="GS111" s="175"/>
      <c r="GT111" s="203"/>
      <c r="GU111" s="198"/>
      <c r="GV111" s="200"/>
      <c r="GW111" s="200"/>
      <c r="GX111" s="113"/>
      <c r="GY111" s="191"/>
      <c r="GZ111" s="112"/>
      <c r="HA111" s="201"/>
      <c r="HB111" s="175"/>
      <c r="HC111" s="202"/>
      <c r="HD111" s="175"/>
      <c r="HE111" s="175"/>
      <c r="HF111" s="175"/>
      <c r="HG111" s="175"/>
      <c r="HH111" s="203"/>
      <c r="HI111" s="198"/>
      <c r="HJ111" s="200"/>
      <c r="HK111" s="200"/>
      <c r="HL111" s="113"/>
      <c r="HM111" s="191"/>
      <c r="HN111" s="112"/>
      <c r="HO111" s="201"/>
      <c r="HP111" s="175"/>
      <c r="HQ111" s="202"/>
      <c r="HR111" s="175"/>
      <c r="HS111" s="175"/>
      <c r="HT111" s="175"/>
      <c r="HU111" s="175"/>
      <c r="HV111" s="203"/>
      <c r="HW111" s="198"/>
      <c r="HX111" s="200"/>
      <c r="HY111" s="200"/>
      <c r="HZ111" s="113"/>
      <c r="IA111" s="191"/>
      <c r="IB111" s="112"/>
      <c r="IC111" s="201"/>
      <c r="ID111" s="175"/>
      <c r="IE111" s="202"/>
      <c r="IF111" s="175"/>
      <c r="IG111" s="175"/>
      <c r="IH111" s="175"/>
      <c r="II111" s="175"/>
      <c r="IJ111" s="203"/>
      <c r="IK111" s="198"/>
      <c r="IL111" s="200"/>
      <c r="IM111" s="200"/>
    </row>
    <row r="112" spans="1:247" s="63" customFormat="1" ht="24.95" customHeight="1" x14ac:dyDescent="0.15">
      <c r="A112" s="205" t="s">
        <v>232</v>
      </c>
      <c r="B112" s="114">
        <v>41012</v>
      </c>
      <c r="C112" s="115">
        <v>25850000</v>
      </c>
      <c r="D112" s="175">
        <v>25849000</v>
      </c>
      <c r="E112" s="175">
        <v>1000</v>
      </c>
      <c r="F112" s="182"/>
      <c r="G112" s="177"/>
      <c r="H112" s="65"/>
      <c r="I112" s="65"/>
      <c r="J112" s="65"/>
      <c r="K112" s="65"/>
      <c r="L112" s="65"/>
    </row>
    <row r="113" spans="1:12" s="63" customFormat="1" ht="24.95" customHeight="1" x14ac:dyDescent="0.15">
      <c r="A113" s="205" t="s">
        <v>233</v>
      </c>
      <c r="B113" s="114">
        <v>41022</v>
      </c>
      <c r="C113" s="115">
        <v>72000000</v>
      </c>
      <c r="D113" s="175">
        <v>71999000</v>
      </c>
      <c r="E113" s="175">
        <v>1000</v>
      </c>
      <c r="F113" s="182"/>
      <c r="G113" s="177"/>
      <c r="H113" s="65"/>
      <c r="I113" s="65"/>
      <c r="J113" s="65"/>
      <c r="K113" s="65"/>
      <c r="L113" s="65"/>
    </row>
    <row r="114" spans="1:12" s="63" customFormat="1" ht="24.95" customHeight="1" x14ac:dyDescent="0.15">
      <c r="A114" s="205" t="s">
        <v>234</v>
      </c>
      <c r="B114" s="114">
        <v>41025</v>
      </c>
      <c r="C114" s="115">
        <v>21703500</v>
      </c>
      <c r="D114" s="175">
        <v>21702500</v>
      </c>
      <c r="E114" s="175">
        <v>1000</v>
      </c>
      <c r="F114" s="182"/>
      <c r="G114" s="177"/>
      <c r="H114" s="65"/>
      <c r="I114" s="65"/>
      <c r="J114" s="65"/>
      <c r="K114" s="65"/>
      <c r="L114" s="65"/>
    </row>
    <row r="115" spans="1:12" s="63" customFormat="1" ht="24.95" customHeight="1" x14ac:dyDescent="0.15">
      <c r="A115" s="206" t="s">
        <v>235</v>
      </c>
      <c r="B115" s="114">
        <v>41080</v>
      </c>
      <c r="C115" s="115">
        <v>6028000</v>
      </c>
      <c r="D115" s="175">
        <v>6027000</v>
      </c>
      <c r="E115" s="175">
        <v>1000</v>
      </c>
      <c r="F115" s="182"/>
      <c r="G115" s="177"/>
      <c r="H115" s="65"/>
      <c r="I115" s="65"/>
      <c r="J115" s="65"/>
      <c r="K115" s="65"/>
      <c r="L115" s="65"/>
    </row>
    <row r="116" spans="1:12" s="63" customFormat="1" ht="24.95" customHeight="1" x14ac:dyDescent="0.15">
      <c r="A116" s="206" t="s">
        <v>236</v>
      </c>
      <c r="B116" s="114">
        <v>41100</v>
      </c>
      <c r="C116" s="115">
        <v>9900000</v>
      </c>
      <c r="D116" s="175">
        <v>9899000</v>
      </c>
      <c r="E116" s="175">
        <v>1000</v>
      </c>
      <c r="F116" s="182"/>
      <c r="G116" s="177"/>
    </row>
    <row r="117" spans="1:12" s="63" customFormat="1" ht="24.95" customHeight="1" x14ac:dyDescent="0.15">
      <c r="A117" s="205" t="s">
        <v>237</v>
      </c>
      <c r="B117" s="114">
        <v>41226</v>
      </c>
      <c r="C117" s="115">
        <v>9900000</v>
      </c>
      <c r="D117" s="175">
        <v>9899000</v>
      </c>
      <c r="E117" s="175">
        <v>1000</v>
      </c>
      <c r="F117" s="182"/>
      <c r="G117" s="207"/>
      <c r="H117" s="65"/>
      <c r="I117" s="65"/>
      <c r="J117" s="65"/>
      <c r="K117" s="65"/>
      <c r="L117" s="65"/>
    </row>
    <row r="118" spans="1:12" s="63" customFormat="1" ht="24.95" customHeight="1" x14ac:dyDescent="0.15">
      <c r="A118" s="116"/>
      <c r="B118" s="114"/>
      <c r="C118" s="191"/>
      <c r="D118" s="175"/>
      <c r="E118" s="175"/>
      <c r="F118" s="177"/>
      <c r="G118" s="207"/>
      <c r="H118" s="65"/>
      <c r="I118" s="65"/>
      <c r="J118" s="65"/>
      <c r="K118" s="65"/>
      <c r="L118" s="65"/>
    </row>
    <row r="119" spans="1:12" s="63" customFormat="1" ht="24.95" customHeight="1" x14ac:dyDescent="0.15">
      <c r="A119" s="116"/>
      <c r="B119" s="114"/>
      <c r="C119" s="191"/>
      <c r="D119" s="175"/>
      <c r="E119" s="175"/>
      <c r="F119" s="177"/>
      <c r="G119" s="207"/>
      <c r="H119" s="65"/>
      <c r="I119" s="65"/>
      <c r="J119" s="65"/>
      <c r="K119" s="65"/>
      <c r="L119" s="65"/>
    </row>
    <row r="120" spans="1:12" s="63" customFormat="1" ht="24.95" customHeight="1" x14ac:dyDescent="0.15">
      <c r="A120" s="116"/>
      <c r="B120" s="114"/>
      <c r="C120" s="191"/>
      <c r="D120" s="175"/>
      <c r="E120" s="175"/>
      <c r="F120" s="177"/>
      <c r="G120" s="207"/>
      <c r="H120" s="65"/>
      <c r="I120" s="65"/>
      <c r="J120" s="65"/>
      <c r="K120" s="65"/>
      <c r="L120" s="65"/>
    </row>
    <row r="121" spans="1:12" s="63" customFormat="1" ht="24.95" customHeight="1" thickBot="1" x14ac:dyDescent="0.2">
      <c r="A121" s="116"/>
      <c r="B121" s="114"/>
      <c r="C121" s="191"/>
      <c r="D121" s="175"/>
      <c r="E121" s="175"/>
      <c r="F121" s="177"/>
      <c r="G121" s="207"/>
      <c r="H121" s="65"/>
      <c r="I121" s="65"/>
      <c r="J121" s="65"/>
      <c r="K121" s="65"/>
      <c r="L121" s="65"/>
    </row>
    <row r="122" spans="1:12" s="118" customFormat="1" ht="24.95" customHeight="1" thickTop="1" x14ac:dyDescent="0.15">
      <c r="A122" s="80" t="s">
        <v>238</v>
      </c>
      <c r="B122" s="117"/>
      <c r="C122" s="208">
        <f>SUM(C6:C121)</f>
        <v>7009475339</v>
      </c>
      <c r="D122" s="208">
        <f t="shared" ref="D122:E122" si="0">SUM(D6:D121)</f>
        <v>7009367339</v>
      </c>
      <c r="E122" s="208">
        <f t="shared" si="0"/>
        <v>108000</v>
      </c>
      <c r="F122" s="209"/>
      <c r="G122" s="210"/>
    </row>
    <row r="123" spans="1:12" s="63" customFormat="1" ht="24.95" customHeight="1" x14ac:dyDescent="0.15">
      <c r="A123" s="119"/>
      <c r="B123" s="120"/>
      <c r="C123" s="211"/>
      <c r="D123" s="177"/>
      <c r="E123" s="177"/>
      <c r="F123" s="212"/>
      <c r="G123" s="177"/>
    </row>
  </sheetData>
  <mergeCells count="7">
    <mergeCell ref="A1:E1"/>
    <mergeCell ref="A2:E2"/>
    <mergeCell ref="A4:A5"/>
    <mergeCell ref="B4:B5"/>
    <mergeCell ref="C4:C5"/>
    <mergeCell ref="D4:D5"/>
    <mergeCell ref="E4:E5"/>
  </mergeCells>
  <phoneticPr fontId="10" type="noConversion"/>
  <printOptions horizontalCentered="1"/>
  <pageMargins left="0.70866141732283472" right="0.70866141732283472" top="0.86614173228346458" bottom="0.98425196850393704" header="0.31496062992125984" footer="0.31496062992125984"/>
  <pageSetup paperSize="9" scale="78" fitToHeight="4" orientation="portrait" r:id="rId1"/>
  <headerFooter alignWithMargins="0">
    <oddFooter xml:space="preserve">&amp;C
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showGridLines="0" view="pageBreakPreview" zoomScale="80" zoomScaleNormal="80" zoomScaleSheetLayoutView="80" workbookViewId="0">
      <pane xSplit="1" topLeftCell="B1" activePane="topRight" state="frozen"/>
      <selection activeCell="J16" sqref="J16"/>
      <selection pane="topRight" activeCell="J16" sqref="J16"/>
    </sheetView>
  </sheetViews>
  <sheetFormatPr defaultColWidth="6.21875" defaultRowHeight="24.95" customHeight="1" x14ac:dyDescent="0.15"/>
  <cols>
    <col min="1" max="1" width="22.44140625" style="65" customWidth="1"/>
    <col min="2" max="2" width="10.109375" style="65" bestFit="1" customWidth="1"/>
    <col min="3" max="5" width="14.109375" style="65" bestFit="1" customWidth="1"/>
    <col min="6" max="6" width="17.21875" style="184" customWidth="1"/>
    <col min="7" max="7" width="65.21875" style="58" customWidth="1"/>
    <col min="8" max="9" width="15.77734375" style="58" customWidth="1"/>
    <col min="10" max="11" width="10.77734375" style="58" customWidth="1"/>
    <col min="12" max="12" width="15.77734375" style="58" customWidth="1"/>
    <col min="13" max="13" width="10.77734375" style="59" customWidth="1"/>
    <col min="14" max="247" width="6.21875" style="59"/>
    <col min="248" max="248" width="15.33203125" style="59" customWidth="1"/>
    <col min="249" max="249" width="10.109375" style="59" bestFit="1" customWidth="1"/>
    <col min="250" max="252" width="14.109375" style="59" bestFit="1" customWidth="1"/>
    <col min="253" max="254" width="10.77734375" style="59" customWidth="1"/>
    <col min="255" max="255" width="14.109375" style="59" bestFit="1" customWidth="1"/>
    <col min="256" max="256" width="5.77734375" style="59" customWidth="1"/>
    <col min="257" max="257" width="7.6640625" style="59" bestFit="1" customWidth="1"/>
    <col min="258" max="258" width="12.77734375" style="59" bestFit="1" customWidth="1"/>
    <col min="259" max="261" width="14.109375" style="59" bestFit="1" customWidth="1"/>
    <col min="262" max="262" width="17.21875" style="59" customWidth="1"/>
    <col min="263" max="263" width="65.21875" style="59" customWidth="1"/>
    <col min="264" max="265" width="15.77734375" style="59" customWidth="1"/>
    <col min="266" max="267" width="10.77734375" style="59" customWidth="1"/>
    <col min="268" max="268" width="15.77734375" style="59" customWidth="1"/>
    <col min="269" max="269" width="10.77734375" style="59" customWidth="1"/>
    <col min="270" max="503" width="6.21875" style="59"/>
    <col min="504" max="504" width="15.33203125" style="59" customWidth="1"/>
    <col min="505" max="505" width="10.109375" style="59" bestFit="1" customWidth="1"/>
    <col min="506" max="508" width="14.109375" style="59" bestFit="1" customWidth="1"/>
    <col min="509" max="510" width="10.77734375" style="59" customWidth="1"/>
    <col min="511" max="511" width="14.109375" style="59" bestFit="1" customWidth="1"/>
    <col min="512" max="512" width="5.77734375" style="59" customWidth="1"/>
    <col min="513" max="513" width="7.6640625" style="59" bestFit="1" customWidth="1"/>
    <col min="514" max="514" width="12.77734375" style="59" bestFit="1" customWidth="1"/>
    <col min="515" max="517" width="14.109375" style="59" bestFit="1" customWidth="1"/>
    <col min="518" max="518" width="17.21875" style="59" customWidth="1"/>
    <col min="519" max="519" width="65.21875" style="59" customWidth="1"/>
    <col min="520" max="521" width="15.77734375" style="59" customWidth="1"/>
    <col min="522" max="523" width="10.77734375" style="59" customWidth="1"/>
    <col min="524" max="524" width="15.77734375" style="59" customWidth="1"/>
    <col min="525" max="525" width="10.77734375" style="59" customWidth="1"/>
    <col min="526" max="759" width="6.21875" style="59"/>
    <col min="760" max="760" width="15.33203125" style="59" customWidth="1"/>
    <col min="761" max="761" width="10.109375" style="59" bestFit="1" customWidth="1"/>
    <col min="762" max="764" width="14.109375" style="59" bestFit="1" customWidth="1"/>
    <col min="765" max="766" width="10.77734375" style="59" customWidth="1"/>
    <col min="767" max="767" width="14.109375" style="59" bestFit="1" customWidth="1"/>
    <col min="768" max="768" width="5.77734375" style="59" customWidth="1"/>
    <col min="769" max="769" width="7.6640625" style="59" bestFit="1" customWidth="1"/>
    <col min="770" max="770" width="12.77734375" style="59" bestFit="1" customWidth="1"/>
    <col min="771" max="773" width="14.109375" style="59" bestFit="1" customWidth="1"/>
    <col min="774" max="774" width="17.21875" style="59" customWidth="1"/>
    <col min="775" max="775" width="65.21875" style="59" customWidth="1"/>
    <col min="776" max="777" width="15.77734375" style="59" customWidth="1"/>
    <col min="778" max="779" width="10.77734375" style="59" customWidth="1"/>
    <col min="780" max="780" width="15.77734375" style="59" customWidth="1"/>
    <col min="781" max="781" width="10.77734375" style="59" customWidth="1"/>
    <col min="782" max="1015" width="6.21875" style="59"/>
    <col min="1016" max="1016" width="15.33203125" style="59" customWidth="1"/>
    <col min="1017" max="1017" width="10.109375" style="59" bestFit="1" customWidth="1"/>
    <col min="1018" max="1020" width="14.109375" style="59" bestFit="1" customWidth="1"/>
    <col min="1021" max="1022" width="10.77734375" style="59" customWidth="1"/>
    <col min="1023" max="1023" width="14.109375" style="59" bestFit="1" customWidth="1"/>
    <col min="1024" max="1024" width="5.77734375" style="59" customWidth="1"/>
    <col min="1025" max="1025" width="7.6640625" style="59" bestFit="1" customWidth="1"/>
    <col min="1026" max="1026" width="12.77734375" style="59" bestFit="1" customWidth="1"/>
    <col min="1027" max="1029" width="14.109375" style="59" bestFit="1" customWidth="1"/>
    <col min="1030" max="1030" width="17.21875" style="59" customWidth="1"/>
    <col min="1031" max="1031" width="65.21875" style="59" customWidth="1"/>
    <col min="1032" max="1033" width="15.77734375" style="59" customWidth="1"/>
    <col min="1034" max="1035" width="10.77734375" style="59" customWidth="1"/>
    <col min="1036" max="1036" width="15.77734375" style="59" customWidth="1"/>
    <col min="1037" max="1037" width="10.77734375" style="59" customWidth="1"/>
    <col min="1038" max="1271" width="6.21875" style="59"/>
    <col min="1272" max="1272" width="15.33203125" style="59" customWidth="1"/>
    <col min="1273" max="1273" width="10.109375" style="59" bestFit="1" customWidth="1"/>
    <col min="1274" max="1276" width="14.109375" style="59" bestFit="1" customWidth="1"/>
    <col min="1277" max="1278" width="10.77734375" style="59" customWidth="1"/>
    <col min="1279" max="1279" width="14.109375" style="59" bestFit="1" customWidth="1"/>
    <col min="1280" max="1280" width="5.77734375" style="59" customWidth="1"/>
    <col min="1281" max="1281" width="7.6640625" style="59" bestFit="1" customWidth="1"/>
    <col min="1282" max="1282" width="12.77734375" style="59" bestFit="1" customWidth="1"/>
    <col min="1283" max="1285" width="14.109375" style="59" bestFit="1" customWidth="1"/>
    <col min="1286" max="1286" width="17.21875" style="59" customWidth="1"/>
    <col min="1287" max="1287" width="65.21875" style="59" customWidth="1"/>
    <col min="1288" max="1289" width="15.77734375" style="59" customWidth="1"/>
    <col min="1290" max="1291" width="10.77734375" style="59" customWidth="1"/>
    <col min="1292" max="1292" width="15.77734375" style="59" customWidth="1"/>
    <col min="1293" max="1293" width="10.77734375" style="59" customWidth="1"/>
    <col min="1294" max="1527" width="6.21875" style="59"/>
    <col min="1528" max="1528" width="15.33203125" style="59" customWidth="1"/>
    <col min="1529" max="1529" width="10.109375" style="59" bestFit="1" customWidth="1"/>
    <col min="1530" max="1532" width="14.109375" style="59" bestFit="1" customWidth="1"/>
    <col min="1533" max="1534" width="10.77734375" style="59" customWidth="1"/>
    <col min="1535" max="1535" width="14.109375" style="59" bestFit="1" customWidth="1"/>
    <col min="1536" max="1536" width="5.77734375" style="59" customWidth="1"/>
    <col min="1537" max="1537" width="7.6640625" style="59" bestFit="1" customWidth="1"/>
    <col min="1538" max="1538" width="12.77734375" style="59" bestFit="1" customWidth="1"/>
    <col min="1539" max="1541" width="14.109375" style="59" bestFit="1" customWidth="1"/>
    <col min="1542" max="1542" width="17.21875" style="59" customWidth="1"/>
    <col min="1543" max="1543" width="65.21875" style="59" customWidth="1"/>
    <col min="1544" max="1545" width="15.77734375" style="59" customWidth="1"/>
    <col min="1546" max="1547" width="10.77734375" style="59" customWidth="1"/>
    <col min="1548" max="1548" width="15.77734375" style="59" customWidth="1"/>
    <col min="1549" max="1549" width="10.77734375" style="59" customWidth="1"/>
    <col min="1550" max="1783" width="6.21875" style="59"/>
    <col min="1784" max="1784" width="15.33203125" style="59" customWidth="1"/>
    <col min="1785" max="1785" width="10.109375" style="59" bestFit="1" customWidth="1"/>
    <col min="1786" max="1788" width="14.109375" style="59" bestFit="1" customWidth="1"/>
    <col min="1789" max="1790" width="10.77734375" style="59" customWidth="1"/>
    <col min="1791" max="1791" width="14.109375" style="59" bestFit="1" customWidth="1"/>
    <col min="1792" max="1792" width="5.77734375" style="59" customWidth="1"/>
    <col min="1793" max="1793" width="7.6640625" style="59" bestFit="1" customWidth="1"/>
    <col min="1794" max="1794" width="12.77734375" style="59" bestFit="1" customWidth="1"/>
    <col min="1795" max="1797" width="14.109375" style="59" bestFit="1" customWidth="1"/>
    <col min="1798" max="1798" width="17.21875" style="59" customWidth="1"/>
    <col min="1799" max="1799" width="65.21875" style="59" customWidth="1"/>
    <col min="1800" max="1801" width="15.77734375" style="59" customWidth="1"/>
    <col min="1802" max="1803" width="10.77734375" style="59" customWidth="1"/>
    <col min="1804" max="1804" width="15.77734375" style="59" customWidth="1"/>
    <col min="1805" max="1805" width="10.77734375" style="59" customWidth="1"/>
    <col min="1806" max="2039" width="6.21875" style="59"/>
    <col min="2040" max="2040" width="15.33203125" style="59" customWidth="1"/>
    <col min="2041" max="2041" width="10.109375" style="59" bestFit="1" customWidth="1"/>
    <col min="2042" max="2044" width="14.109375" style="59" bestFit="1" customWidth="1"/>
    <col min="2045" max="2046" width="10.77734375" style="59" customWidth="1"/>
    <col min="2047" max="2047" width="14.109375" style="59" bestFit="1" customWidth="1"/>
    <col min="2048" max="2048" width="5.77734375" style="59" customWidth="1"/>
    <col min="2049" max="2049" width="7.6640625" style="59" bestFit="1" customWidth="1"/>
    <col min="2050" max="2050" width="12.77734375" style="59" bestFit="1" customWidth="1"/>
    <col min="2051" max="2053" width="14.109375" style="59" bestFit="1" customWidth="1"/>
    <col min="2054" max="2054" width="17.21875" style="59" customWidth="1"/>
    <col min="2055" max="2055" width="65.21875" style="59" customWidth="1"/>
    <col min="2056" max="2057" width="15.77734375" style="59" customWidth="1"/>
    <col min="2058" max="2059" width="10.77734375" style="59" customWidth="1"/>
    <col min="2060" max="2060" width="15.77734375" style="59" customWidth="1"/>
    <col min="2061" max="2061" width="10.77734375" style="59" customWidth="1"/>
    <col min="2062" max="2295" width="6.21875" style="59"/>
    <col min="2296" max="2296" width="15.33203125" style="59" customWidth="1"/>
    <col min="2297" max="2297" width="10.109375" style="59" bestFit="1" customWidth="1"/>
    <col min="2298" max="2300" width="14.109375" style="59" bestFit="1" customWidth="1"/>
    <col min="2301" max="2302" width="10.77734375" style="59" customWidth="1"/>
    <col min="2303" max="2303" width="14.109375" style="59" bestFit="1" customWidth="1"/>
    <col min="2304" max="2304" width="5.77734375" style="59" customWidth="1"/>
    <col min="2305" max="2305" width="7.6640625" style="59" bestFit="1" customWidth="1"/>
    <col min="2306" max="2306" width="12.77734375" style="59" bestFit="1" customWidth="1"/>
    <col min="2307" max="2309" width="14.109375" style="59" bestFit="1" customWidth="1"/>
    <col min="2310" max="2310" width="17.21875" style="59" customWidth="1"/>
    <col min="2311" max="2311" width="65.21875" style="59" customWidth="1"/>
    <col min="2312" max="2313" width="15.77734375" style="59" customWidth="1"/>
    <col min="2314" max="2315" width="10.77734375" style="59" customWidth="1"/>
    <col min="2316" max="2316" width="15.77734375" style="59" customWidth="1"/>
    <col min="2317" max="2317" width="10.77734375" style="59" customWidth="1"/>
    <col min="2318" max="2551" width="6.21875" style="59"/>
    <col min="2552" max="2552" width="15.33203125" style="59" customWidth="1"/>
    <col min="2553" max="2553" width="10.109375" style="59" bestFit="1" customWidth="1"/>
    <col min="2554" max="2556" width="14.109375" style="59" bestFit="1" customWidth="1"/>
    <col min="2557" max="2558" width="10.77734375" style="59" customWidth="1"/>
    <col min="2559" max="2559" width="14.109375" style="59" bestFit="1" customWidth="1"/>
    <col min="2560" max="2560" width="5.77734375" style="59" customWidth="1"/>
    <col min="2561" max="2561" width="7.6640625" style="59" bestFit="1" customWidth="1"/>
    <col min="2562" max="2562" width="12.77734375" style="59" bestFit="1" customWidth="1"/>
    <col min="2563" max="2565" width="14.109375" style="59" bestFit="1" customWidth="1"/>
    <col min="2566" max="2566" width="17.21875" style="59" customWidth="1"/>
    <col min="2567" max="2567" width="65.21875" style="59" customWidth="1"/>
    <col min="2568" max="2569" width="15.77734375" style="59" customWidth="1"/>
    <col min="2570" max="2571" width="10.77734375" style="59" customWidth="1"/>
    <col min="2572" max="2572" width="15.77734375" style="59" customWidth="1"/>
    <col min="2573" max="2573" width="10.77734375" style="59" customWidth="1"/>
    <col min="2574" max="2807" width="6.21875" style="59"/>
    <col min="2808" max="2808" width="15.33203125" style="59" customWidth="1"/>
    <col min="2809" max="2809" width="10.109375" style="59" bestFit="1" customWidth="1"/>
    <col min="2810" max="2812" width="14.109375" style="59" bestFit="1" customWidth="1"/>
    <col min="2813" max="2814" width="10.77734375" style="59" customWidth="1"/>
    <col min="2815" max="2815" width="14.109375" style="59" bestFit="1" customWidth="1"/>
    <col min="2816" max="2816" width="5.77734375" style="59" customWidth="1"/>
    <col min="2817" max="2817" width="7.6640625" style="59" bestFit="1" customWidth="1"/>
    <col min="2818" max="2818" width="12.77734375" style="59" bestFit="1" customWidth="1"/>
    <col min="2819" max="2821" width="14.109375" style="59" bestFit="1" customWidth="1"/>
    <col min="2822" max="2822" width="17.21875" style="59" customWidth="1"/>
    <col min="2823" max="2823" width="65.21875" style="59" customWidth="1"/>
    <col min="2824" max="2825" width="15.77734375" style="59" customWidth="1"/>
    <col min="2826" max="2827" width="10.77734375" style="59" customWidth="1"/>
    <col min="2828" max="2828" width="15.77734375" style="59" customWidth="1"/>
    <col min="2829" max="2829" width="10.77734375" style="59" customWidth="1"/>
    <col min="2830" max="3063" width="6.21875" style="59"/>
    <col min="3064" max="3064" width="15.33203125" style="59" customWidth="1"/>
    <col min="3065" max="3065" width="10.109375" style="59" bestFit="1" customWidth="1"/>
    <col min="3066" max="3068" width="14.109375" style="59" bestFit="1" customWidth="1"/>
    <col min="3069" max="3070" width="10.77734375" style="59" customWidth="1"/>
    <col min="3071" max="3071" width="14.109375" style="59" bestFit="1" customWidth="1"/>
    <col min="3072" max="3072" width="5.77734375" style="59" customWidth="1"/>
    <col min="3073" max="3073" width="7.6640625" style="59" bestFit="1" customWidth="1"/>
    <col min="3074" max="3074" width="12.77734375" style="59" bestFit="1" customWidth="1"/>
    <col min="3075" max="3077" width="14.109375" style="59" bestFit="1" customWidth="1"/>
    <col min="3078" max="3078" width="17.21875" style="59" customWidth="1"/>
    <col min="3079" max="3079" width="65.21875" style="59" customWidth="1"/>
    <col min="3080" max="3081" width="15.77734375" style="59" customWidth="1"/>
    <col min="3082" max="3083" width="10.77734375" style="59" customWidth="1"/>
    <col min="3084" max="3084" width="15.77734375" style="59" customWidth="1"/>
    <col min="3085" max="3085" width="10.77734375" style="59" customWidth="1"/>
    <col min="3086" max="3319" width="6.21875" style="59"/>
    <col min="3320" max="3320" width="15.33203125" style="59" customWidth="1"/>
    <col min="3321" max="3321" width="10.109375" style="59" bestFit="1" customWidth="1"/>
    <col min="3322" max="3324" width="14.109375" style="59" bestFit="1" customWidth="1"/>
    <col min="3325" max="3326" width="10.77734375" style="59" customWidth="1"/>
    <col min="3327" max="3327" width="14.109375" style="59" bestFit="1" customWidth="1"/>
    <col min="3328" max="3328" width="5.77734375" style="59" customWidth="1"/>
    <col min="3329" max="3329" width="7.6640625" style="59" bestFit="1" customWidth="1"/>
    <col min="3330" max="3330" width="12.77734375" style="59" bestFit="1" customWidth="1"/>
    <col min="3331" max="3333" width="14.109375" style="59" bestFit="1" customWidth="1"/>
    <col min="3334" max="3334" width="17.21875" style="59" customWidth="1"/>
    <col min="3335" max="3335" width="65.21875" style="59" customWidth="1"/>
    <col min="3336" max="3337" width="15.77734375" style="59" customWidth="1"/>
    <col min="3338" max="3339" width="10.77734375" style="59" customWidth="1"/>
    <col min="3340" max="3340" width="15.77734375" style="59" customWidth="1"/>
    <col min="3341" max="3341" width="10.77734375" style="59" customWidth="1"/>
    <col min="3342" max="3575" width="6.21875" style="59"/>
    <col min="3576" max="3576" width="15.33203125" style="59" customWidth="1"/>
    <col min="3577" max="3577" width="10.109375" style="59" bestFit="1" customWidth="1"/>
    <col min="3578" max="3580" width="14.109375" style="59" bestFit="1" customWidth="1"/>
    <col min="3581" max="3582" width="10.77734375" style="59" customWidth="1"/>
    <col min="3583" max="3583" width="14.109375" style="59" bestFit="1" customWidth="1"/>
    <col min="3584" max="3584" width="5.77734375" style="59" customWidth="1"/>
    <col min="3585" max="3585" width="7.6640625" style="59" bestFit="1" customWidth="1"/>
    <col min="3586" max="3586" width="12.77734375" style="59" bestFit="1" customWidth="1"/>
    <col min="3587" max="3589" width="14.109375" style="59" bestFit="1" customWidth="1"/>
    <col min="3590" max="3590" width="17.21875" style="59" customWidth="1"/>
    <col min="3591" max="3591" width="65.21875" style="59" customWidth="1"/>
    <col min="3592" max="3593" width="15.77734375" style="59" customWidth="1"/>
    <col min="3594" max="3595" width="10.77734375" style="59" customWidth="1"/>
    <col min="3596" max="3596" width="15.77734375" style="59" customWidth="1"/>
    <col min="3597" max="3597" width="10.77734375" style="59" customWidth="1"/>
    <col min="3598" max="3831" width="6.21875" style="59"/>
    <col min="3832" max="3832" width="15.33203125" style="59" customWidth="1"/>
    <col min="3833" max="3833" width="10.109375" style="59" bestFit="1" customWidth="1"/>
    <col min="3834" max="3836" width="14.109375" style="59" bestFit="1" customWidth="1"/>
    <col min="3837" max="3838" width="10.77734375" style="59" customWidth="1"/>
    <col min="3839" max="3839" width="14.109375" style="59" bestFit="1" customWidth="1"/>
    <col min="3840" max="3840" width="5.77734375" style="59" customWidth="1"/>
    <col min="3841" max="3841" width="7.6640625" style="59" bestFit="1" customWidth="1"/>
    <col min="3842" max="3842" width="12.77734375" style="59" bestFit="1" customWidth="1"/>
    <col min="3843" max="3845" width="14.109375" style="59" bestFit="1" customWidth="1"/>
    <col min="3846" max="3846" width="17.21875" style="59" customWidth="1"/>
    <col min="3847" max="3847" width="65.21875" style="59" customWidth="1"/>
    <col min="3848" max="3849" width="15.77734375" style="59" customWidth="1"/>
    <col min="3850" max="3851" width="10.77734375" style="59" customWidth="1"/>
    <col min="3852" max="3852" width="15.77734375" style="59" customWidth="1"/>
    <col min="3853" max="3853" width="10.77734375" style="59" customWidth="1"/>
    <col min="3854" max="4087" width="6.21875" style="59"/>
    <col min="4088" max="4088" width="15.33203125" style="59" customWidth="1"/>
    <col min="4089" max="4089" width="10.109375" style="59" bestFit="1" customWidth="1"/>
    <col min="4090" max="4092" width="14.109375" style="59" bestFit="1" customWidth="1"/>
    <col min="4093" max="4094" width="10.77734375" style="59" customWidth="1"/>
    <col min="4095" max="4095" width="14.109375" style="59" bestFit="1" customWidth="1"/>
    <col min="4096" max="4096" width="5.77734375" style="59" customWidth="1"/>
    <col min="4097" max="4097" width="7.6640625" style="59" bestFit="1" customWidth="1"/>
    <col min="4098" max="4098" width="12.77734375" style="59" bestFit="1" customWidth="1"/>
    <col min="4099" max="4101" width="14.109375" style="59" bestFit="1" customWidth="1"/>
    <col min="4102" max="4102" width="17.21875" style="59" customWidth="1"/>
    <col min="4103" max="4103" width="65.21875" style="59" customWidth="1"/>
    <col min="4104" max="4105" width="15.77734375" style="59" customWidth="1"/>
    <col min="4106" max="4107" width="10.77734375" style="59" customWidth="1"/>
    <col min="4108" max="4108" width="15.77734375" style="59" customWidth="1"/>
    <col min="4109" max="4109" width="10.77734375" style="59" customWidth="1"/>
    <col min="4110" max="4343" width="6.21875" style="59"/>
    <col min="4344" max="4344" width="15.33203125" style="59" customWidth="1"/>
    <col min="4345" max="4345" width="10.109375" style="59" bestFit="1" customWidth="1"/>
    <col min="4346" max="4348" width="14.109375" style="59" bestFit="1" customWidth="1"/>
    <col min="4349" max="4350" width="10.77734375" style="59" customWidth="1"/>
    <col min="4351" max="4351" width="14.109375" style="59" bestFit="1" customWidth="1"/>
    <col min="4352" max="4352" width="5.77734375" style="59" customWidth="1"/>
    <col min="4353" max="4353" width="7.6640625" style="59" bestFit="1" customWidth="1"/>
    <col min="4354" max="4354" width="12.77734375" style="59" bestFit="1" customWidth="1"/>
    <col min="4355" max="4357" width="14.109375" style="59" bestFit="1" customWidth="1"/>
    <col min="4358" max="4358" width="17.21875" style="59" customWidth="1"/>
    <col min="4359" max="4359" width="65.21875" style="59" customWidth="1"/>
    <col min="4360" max="4361" width="15.77734375" style="59" customWidth="1"/>
    <col min="4362" max="4363" width="10.77734375" style="59" customWidth="1"/>
    <col min="4364" max="4364" width="15.77734375" style="59" customWidth="1"/>
    <col min="4365" max="4365" width="10.77734375" style="59" customWidth="1"/>
    <col min="4366" max="4599" width="6.21875" style="59"/>
    <col min="4600" max="4600" width="15.33203125" style="59" customWidth="1"/>
    <col min="4601" max="4601" width="10.109375" style="59" bestFit="1" customWidth="1"/>
    <col min="4602" max="4604" width="14.109375" style="59" bestFit="1" customWidth="1"/>
    <col min="4605" max="4606" width="10.77734375" style="59" customWidth="1"/>
    <col min="4607" max="4607" width="14.109375" style="59" bestFit="1" customWidth="1"/>
    <col min="4608" max="4608" width="5.77734375" style="59" customWidth="1"/>
    <col min="4609" max="4609" width="7.6640625" style="59" bestFit="1" customWidth="1"/>
    <col min="4610" max="4610" width="12.77734375" style="59" bestFit="1" customWidth="1"/>
    <col min="4611" max="4613" width="14.109375" style="59" bestFit="1" customWidth="1"/>
    <col min="4614" max="4614" width="17.21875" style="59" customWidth="1"/>
    <col min="4615" max="4615" width="65.21875" style="59" customWidth="1"/>
    <col min="4616" max="4617" width="15.77734375" style="59" customWidth="1"/>
    <col min="4618" max="4619" width="10.77734375" style="59" customWidth="1"/>
    <col min="4620" max="4620" width="15.77734375" style="59" customWidth="1"/>
    <col min="4621" max="4621" width="10.77734375" style="59" customWidth="1"/>
    <col min="4622" max="4855" width="6.21875" style="59"/>
    <col min="4856" max="4856" width="15.33203125" style="59" customWidth="1"/>
    <col min="4857" max="4857" width="10.109375" style="59" bestFit="1" customWidth="1"/>
    <col min="4858" max="4860" width="14.109375" style="59" bestFit="1" customWidth="1"/>
    <col min="4861" max="4862" width="10.77734375" style="59" customWidth="1"/>
    <col min="4863" max="4863" width="14.109375" style="59" bestFit="1" customWidth="1"/>
    <col min="4864" max="4864" width="5.77734375" style="59" customWidth="1"/>
    <col min="4865" max="4865" width="7.6640625" style="59" bestFit="1" customWidth="1"/>
    <col min="4866" max="4866" width="12.77734375" style="59" bestFit="1" customWidth="1"/>
    <col min="4867" max="4869" width="14.109375" style="59" bestFit="1" customWidth="1"/>
    <col min="4870" max="4870" width="17.21875" style="59" customWidth="1"/>
    <col min="4871" max="4871" width="65.21875" style="59" customWidth="1"/>
    <col min="4872" max="4873" width="15.77734375" style="59" customWidth="1"/>
    <col min="4874" max="4875" width="10.77734375" style="59" customWidth="1"/>
    <col min="4876" max="4876" width="15.77734375" style="59" customWidth="1"/>
    <col min="4877" max="4877" width="10.77734375" style="59" customWidth="1"/>
    <col min="4878" max="5111" width="6.21875" style="59"/>
    <col min="5112" max="5112" width="15.33203125" style="59" customWidth="1"/>
    <col min="5113" max="5113" width="10.109375" style="59" bestFit="1" customWidth="1"/>
    <col min="5114" max="5116" width="14.109375" style="59" bestFit="1" customWidth="1"/>
    <col min="5117" max="5118" width="10.77734375" style="59" customWidth="1"/>
    <col min="5119" max="5119" width="14.109375" style="59" bestFit="1" customWidth="1"/>
    <col min="5120" max="5120" width="5.77734375" style="59" customWidth="1"/>
    <col min="5121" max="5121" width="7.6640625" style="59" bestFit="1" customWidth="1"/>
    <col min="5122" max="5122" width="12.77734375" style="59" bestFit="1" customWidth="1"/>
    <col min="5123" max="5125" width="14.109375" style="59" bestFit="1" customWidth="1"/>
    <col min="5126" max="5126" width="17.21875" style="59" customWidth="1"/>
    <col min="5127" max="5127" width="65.21875" style="59" customWidth="1"/>
    <col min="5128" max="5129" width="15.77734375" style="59" customWidth="1"/>
    <col min="5130" max="5131" width="10.77734375" style="59" customWidth="1"/>
    <col min="5132" max="5132" width="15.77734375" style="59" customWidth="1"/>
    <col min="5133" max="5133" width="10.77734375" style="59" customWidth="1"/>
    <col min="5134" max="5367" width="6.21875" style="59"/>
    <col min="5368" max="5368" width="15.33203125" style="59" customWidth="1"/>
    <col min="5369" max="5369" width="10.109375" style="59" bestFit="1" customWidth="1"/>
    <col min="5370" max="5372" width="14.109375" style="59" bestFit="1" customWidth="1"/>
    <col min="5373" max="5374" width="10.77734375" style="59" customWidth="1"/>
    <col min="5375" max="5375" width="14.109375" style="59" bestFit="1" customWidth="1"/>
    <col min="5376" max="5376" width="5.77734375" style="59" customWidth="1"/>
    <col min="5377" max="5377" width="7.6640625" style="59" bestFit="1" customWidth="1"/>
    <col min="5378" max="5378" width="12.77734375" style="59" bestFit="1" customWidth="1"/>
    <col min="5379" max="5381" width="14.109375" style="59" bestFit="1" customWidth="1"/>
    <col min="5382" max="5382" width="17.21875" style="59" customWidth="1"/>
    <col min="5383" max="5383" width="65.21875" style="59" customWidth="1"/>
    <col min="5384" max="5385" width="15.77734375" style="59" customWidth="1"/>
    <col min="5386" max="5387" width="10.77734375" style="59" customWidth="1"/>
    <col min="5388" max="5388" width="15.77734375" style="59" customWidth="1"/>
    <col min="5389" max="5389" width="10.77734375" style="59" customWidth="1"/>
    <col min="5390" max="5623" width="6.21875" style="59"/>
    <col min="5624" max="5624" width="15.33203125" style="59" customWidth="1"/>
    <col min="5625" max="5625" width="10.109375" style="59" bestFit="1" customWidth="1"/>
    <col min="5626" max="5628" width="14.109375" style="59" bestFit="1" customWidth="1"/>
    <col min="5629" max="5630" width="10.77734375" style="59" customWidth="1"/>
    <col min="5631" max="5631" width="14.109375" style="59" bestFit="1" customWidth="1"/>
    <col min="5632" max="5632" width="5.77734375" style="59" customWidth="1"/>
    <col min="5633" max="5633" width="7.6640625" style="59" bestFit="1" customWidth="1"/>
    <col min="5634" max="5634" width="12.77734375" style="59" bestFit="1" customWidth="1"/>
    <col min="5635" max="5637" width="14.109375" style="59" bestFit="1" customWidth="1"/>
    <col min="5638" max="5638" width="17.21875" style="59" customWidth="1"/>
    <col min="5639" max="5639" width="65.21875" style="59" customWidth="1"/>
    <col min="5640" max="5641" width="15.77734375" style="59" customWidth="1"/>
    <col min="5642" max="5643" width="10.77734375" style="59" customWidth="1"/>
    <col min="5644" max="5644" width="15.77734375" style="59" customWidth="1"/>
    <col min="5645" max="5645" width="10.77734375" style="59" customWidth="1"/>
    <col min="5646" max="5879" width="6.21875" style="59"/>
    <col min="5880" max="5880" width="15.33203125" style="59" customWidth="1"/>
    <col min="5881" max="5881" width="10.109375" style="59" bestFit="1" customWidth="1"/>
    <col min="5882" max="5884" width="14.109375" style="59" bestFit="1" customWidth="1"/>
    <col min="5885" max="5886" width="10.77734375" style="59" customWidth="1"/>
    <col min="5887" max="5887" width="14.109375" style="59" bestFit="1" customWidth="1"/>
    <col min="5888" max="5888" width="5.77734375" style="59" customWidth="1"/>
    <col min="5889" max="5889" width="7.6640625" style="59" bestFit="1" customWidth="1"/>
    <col min="5890" max="5890" width="12.77734375" style="59" bestFit="1" customWidth="1"/>
    <col min="5891" max="5893" width="14.109375" style="59" bestFit="1" customWidth="1"/>
    <col min="5894" max="5894" width="17.21875" style="59" customWidth="1"/>
    <col min="5895" max="5895" width="65.21875" style="59" customWidth="1"/>
    <col min="5896" max="5897" width="15.77734375" style="59" customWidth="1"/>
    <col min="5898" max="5899" width="10.77734375" style="59" customWidth="1"/>
    <col min="5900" max="5900" width="15.77734375" style="59" customWidth="1"/>
    <col min="5901" max="5901" width="10.77734375" style="59" customWidth="1"/>
    <col min="5902" max="6135" width="6.21875" style="59"/>
    <col min="6136" max="6136" width="15.33203125" style="59" customWidth="1"/>
    <col min="6137" max="6137" width="10.109375" style="59" bestFit="1" customWidth="1"/>
    <col min="6138" max="6140" width="14.109375" style="59" bestFit="1" customWidth="1"/>
    <col min="6141" max="6142" width="10.77734375" style="59" customWidth="1"/>
    <col min="6143" max="6143" width="14.109375" style="59" bestFit="1" customWidth="1"/>
    <col min="6144" max="6144" width="5.77734375" style="59" customWidth="1"/>
    <col min="6145" max="6145" width="7.6640625" style="59" bestFit="1" customWidth="1"/>
    <col min="6146" max="6146" width="12.77734375" style="59" bestFit="1" customWidth="1"/>
    <col min="6147" max="6149" width="14.109375" style="59" bestFit="1" customWidth="1"/>
    <col min="6150" max="6150" width="17.21875" style="59" customWidth="1"/>
    <col min="6151" max="6151" width="65.21875" style="59" customWidth="1"/>
    <col min="6152" max="6153" width="15.77734375" style="59" customWidth="1"/>
    <col min="6154" max="6155" width="10.77734375" style="59" customWidth="1"/>
    <col min="6156" max="6156" width="15.77734375" style="59" customWidth="1"/>
    <col min="6157" max="6157" width="10.77734375" style="59" customWidth="1"/>
    <col min="6158" max="6391" width="6.21875" style="59"/>
    <col min="6392" max="6392" width="15.33203125" style="59" customWidth="1"/>
    <col min="6393" max="6393" width="10.109375" style="59" bestFit="1" customWidth="1"/>
    <col min="6394" max="6396" width="14.109375" style="59" bestFit="1" customWidth="1"/>
    <col min="6397" max="6398" width="10.77734375" style="59" customWidth="1"/>
    <col min="6399" max="6399" width="14.109375" style="59" bestFit="1" customWidth="1"/>
    <col min="6400" max="6400" width="5.77734375" style="59" customWidth="1"/>
    <col min="6401" max="6401" width="7.6640625" style="59" bestFit="1" customWidth="1"/>
    <col min="6402" max="6402" width="12.77734375" style="59" bestFit="1" customWidth="1"/>
    <col min="6403" max="6405" width="14.109375" style="59" bestFit="1" customWidth="1"/>
    <col min="6406" max="6406" width="17.21875" style="59" customWidth="1"/>
    <col min="6407" max="6407" width="65.21875" style="59" customWidth="1"/>
    <col min="6408" max="6409" width="15.77734375" style="59" customWidth="1"/>
    <col min="6410" max="6411" width="10.77734375" style="59" customWidth="1"/>
    <col min="6412" max="6412" width="15.77734375" style="59" customWidth="1"/>
    <col min="6413" max="6413" width="10.77734375" style="59" customWidth="1"/>
    <col min="6414" max="6647" width="6.21875" style="59"/>
    <col min="6648" max="6648" width="15.33203125" style="59" customWidth="1"/>
    <col min="6649" max="6649" width="10.109375" style="59" bestFit="1" customWidth="1"/>
    <col min="6650" max="6652" width="14.109375" style="59" bestFit="1" customWidth="1"/>
    <col min="6653" max="6654" width="10.77734375" style="59" customWidth="1"/>
    <col min="6655" max="6655" width="14.109375" style="59" bestFit="1" customWidth="1"/>
    <col min="6656" max="6656" width="5.77734375" style="59" customWidth="1"/>
    <col min="6657" max="6657" width="7.6640625" style="59" bestFit="1" customWidth="1"/>
    <col min="6658" max="6658" width="12.77734375" style="59" bestFit="1" customWidth="1"/>
    <col min="6659" max="6661" width="14.109375" style="59" bestFit="1" customWidth="1"/>
    <col min="6662" max="6662" width="17.21875" style="59" customWidth="1"/>
    <col min="6663" max="6663" width="65.21875" style="59" customWidth="1"/>
    <col min="6664" max="6665" width="15.77734375" style="59" customWidth="1"/>
    <col min="6666" max="6667" width="10.77734375" style="59" customWidth="1"/>
    <col min="6668" max="6668" width="15.77734375" style="59" customWidth="1"/>
    <col min="6669" max="6669" width="10.77734375" style="59" customWidth="1"/>
    <col min="6670" max="6903" width="6.21875" style="59"/>
    <col min="6904" max="6904" width="15.33203125" style="59" customWidth="1"/>
    <col min="6905" max="6905" width="10.109375" style="59" bestFit="1" customWidth="1"/>
    <col min="6906" max="6908" width="14.109375" style="59" bestFit="1" customWidth="1"/>
    <col min="6909" max="6910" width="10.77734375" style="59" customWidth="1"/>
    <col min="6911" max="6911" width="14.109375" style="59" bestFit="1" customWidth="1"/>
    <col min="6912" max="6912" width="5.77734375" style="59" customWidth="1"/>
    <col min="6913" max="6913" width="7.6640625" style="59" bestFit="1" customWidth="1"/>
    <col min="6914" max="6914" width="12.77734375" style="59" bestFit="1" customWidth="1"/>
    <col min="6915" max="6917" width="14.109375" style="59" bestFit="1" customWidth="1"/>
    <col min="6918" max="6918" width="17.21875" style="59" customWidth="1"/>
    <col min="6919" max="6919" width="65.21875" style="59" customWidth="1"/>
    <col min="6920" max="6921" width="15.77734375" style="59" customWidth="1"/>
    <col min="6922" max="6923" width="10.77734375" style="59" customWidth="1"/>
    <col min="6924" max="6924" width="15.77734375" style="59" customWidth="1"/>
    <col min="6925" max="6925" width="10.77734375" style="59" customWidth="1"/>
    <col min="6926" max="7159" width="6.21875" style="59"/>
    <col min="7160" max="7160" width="15.33203125" style="59" customWidth="1"/>
    <col min="7161" max="7161" width="10.109375" style="59" bestFit="1" customWidth="1"/>
    <col min="7162" max="7164" width="14.109375" style="59" bestFit="1" customWidth="1"/>
    <col min="7165" max="7166" width="10.77734375" style="59" customWidth="1"/>
    <col min="7167" max="7167" width="14.109375" style="59" bestFit="1" customWidth="1"/>
    <col min="7168" max="7168" width="5.77734375" style="59" customWidth="1"/>
    <col min="7169" max="7169" width="7.6640625" style="59" bestFit="1" customWidth="1"/>
    <col min="7170" max="7170" width="12.77734375" style="59" bestFit="1" customWidth="1"/>
    <col min="7171" max="7173" width="14.109375" style="59" bestFit="1" customWidth="1"/>
    <col min="7174" max="7174" width="17.21875" style="59" customWidth="1"/>
    <col min="7175" max="7175" width="65.21875" style="59" customWidth="1"/>
    <col min="7176" max="7177" width="15.77734375" style="59" customWidth="1"/>
    <col min="7178" max="7179" width="10.77734375" style="59" customWidth="1"/>
    <col min="7180" max="7180" width="15.77734375" style="59" customWidth="1"/>
    <col min="7181" max="7181" width="10.77734375" style="59" customWidth="1"/>
    <col min="7182" max="7415" width="6.21875" style="59"/>
    <col min="7416" max="7416" width="15.33203125" style="59" customWidth="1"/>
    <col min="7417" max="7417" width="10.109375" style="59" bestFit="1" customWidth="1"/>
    <col min="7418" max="7420" width="14.109375" style="59" bestFit="1" customWidth="1"/>
    <col min="7421" max="7422" width="10.77734375" style="59" customWidth="1"/>
    <col min="7423" max="7423" width="14.109375" style="59" bestFit="1" customWidth="1"/>
    <col min="7424" max="7424" width="5.77734375" style="59" customWidth="1"/>
    <col min="7425" max="7425" width="7.6640625" style="59" bestFit="1" customWidth="1"/>
    <col min="7426" max="7426" width="12.77734375" style="59" bestFit="1" customWidth="1"/>
    <col min="7427" max="7429" width="14.109375" style="59" bestFit="1" customWidth="1"/>
    <col min="7430" max="7430" width="17.21875" style="59" customWidth="1"/>
    <col min="7431" max="7431" width="65.21875" style="59" customWidth="1"/>
    <col min="7432" max="7433" width="15.77734375" style="59" customWidth="1"/>
    <col min="7434" max="7435" width="10.77734375" style="59" customWidth="1"/>
    <col min="7436" max="7436" width="15.77734375" style="59" customWidth="1"/>
    <col min="7437" max="7437" width="10.77734375" style="59" customWidth="1"/>
    <col min="7438" max="7671" width="6.21875" style="59"/>
    <col min="7672" max="7672" width="15.33203125" style="59" customWidth="1"/>
    <col min="7673" max="7673" width="10.109375" style="59" bestFit="1" customWidth="1"/>
    <col min="7674" max="7676" width="14.109375" style="59" bestFit="1" customWidth="1"/>
    <col min="7677" max="7678" width="10.77734375" style="59" customWidth="1"/>
    <col min="7679" max="7679" width="14.109375" style="59" bestFit="1" customWidth="1"/>
    <col min="7680" max="7680" width="5.77734375" style="59" customWidth="1"/>
    <col min="7681" max="7681" width="7.6640625" style="59" bestFit="1" customWidth="1"/>
    <col min="7682" max="7682" width="12.77734375" style="59" bestFit="1" customWidth="1"/>
    <col min="7683" max="7685" width="14.109375" style="59" bestFit="1" customWidth="1"/>
    <col min="7686" max="7686" width="17.21875" style="59" customWidth="1"/>
    <col min="7687" max="7687" width="65.21875" style="59" customWidth="1"/>
    <col min="7688" max="7689" width="15.77734375" style="59" customWidth="1"/>
    <col min="7690" max="7691" width="10.77734375" style="59" customWidth="1"/>
    <col min="7692" max="7692" width="15.77734375" style="59" customWidth="1"/>
    <col min="7693" max="7693" width="10.77734375" style="59" customWidth="1"/>
    <col min="7694" max="7927" width="6.21875" style="59"/>
    <col min="7928" max="7928" width="15.33203125" style="59" customWidth="1"/>
    <col min="7929" max="7929" width="10.109375" style="59" bestFit="1" customWidth="1"/>
    <col min="7930" max="7932" width="14.109375" style="59" bestFit="1" customWidth="1"/>
    <col min="7933" max="7934" width="10.77734375" style="59" customWidth="1"/>
    <col min="7935" max="7935" width="14.109375" style="59" bestFit="1" customWidth="1"/>
    <col min="7936" max="7936" width="5.77734375" style="59" customWidth="1"/>
    <col min="7937" max="7937" width="7.6640625" style="59" bestFit="1" customWidth="1"/>
    <col min="7938" max="7938" width="12.77734375" style="59" bestFit="1" customWidth="1"/>
    <col min="7939" max="7941" width="14.109375" style="59" bestFit="1" customWidth="1"/>
    <col min="7942" max="7942" width="17.21875" style="59" customWidth="1"/>
    <col min="7943" max="7943" width="65.21875" style="59" customWidth="1"/>
    <col min="7944" max="7945" width="15.77734375" style="59" customWidth="1"/>
    <col min="7946" max="7947" width="10.77734375" style="59" customWidth="1"/>
    <col min="7948" max="7948" width="15.77734375" style="59" customWidth="1"/>
    <col min="7949" max="7949" width="10.77734375" style="59" customWidth="1"/>
    <col min="7950" max="8183" width="6.21875" style="59"/>
    <col min="8184" max="8184" width="15.33203125" style="59" customWidth="1"/>
    <col min="8185" max="8185" width="10.109375" style="59" bestFit="1" customWidth="1"/>
    <col min="8186" max="8188" width="14.109375" style="59" bestFit="1" customWidth="1"/>
    <col min="8189" max="8190" width="10.77734375" style="59" customWidth="1"/>
    <col min="8191" max="8191" width="14.109375" style="59" bestFit="1" customWidth="1"/>
    <col min="8192" max="8192" width="5.77734375" style="59" customWidth="1"/>
    <col min="8193" max="8193" width="7.6640625" style="59" bestFit="1" customWidth="1"/>
    <col min="8194" max="8194" width="12.77734375" style="59" bestFit="1" customWidth="1"/>
    <col min="8195" max="8197" width="14.109375" style="59" bestFit="1" customWidth="1"/>
    <col min="8198" max="8198" width="17.21875" style="59" customWidth="1"/>
    <col min="8199" max="8199" width="65.21875" style="59" customWidth="1"/>
    <col min="8200" max="8201" width="15.77734375" style="59" customWidth="1"/>
    <col min="8202" max="8203" width="10.77734375" style="59" customWidth="1"/>
    <col min="8204" max="8204" width="15.77734375" style="59" customWidth="1"/>
    <col min="8205" max="8205" width="10.77734375" style="59" customWidth="1"/>
    <col min="8206" max="8439" width="6.21875" style="59"/>
    <col min="8440" max="8440" width="15.33203125" style="59" customWidth="1"/>
    <col min="8441" max="8441" width="10.109375" style="59" bestFit="1" customWidth="1"/>
    <col min="8442" max="8444" width="14.109375" style="59" bestFit="1" customWidth="1"/>
    <col min="8445" max="8446" width="10.77734375" style="59" customWidth="1"/>
    <col min="8447" max="8447" width="14.109375" style="59" bestFit="1" customWidth="1"/>
    <col min="8448" max="8448" width="5.77734375" style="59" customWidth="1"/>
    <col min="8449" max="8449" width="7.6640625" style="59" bestFit="1" customWidth="1"/>
    <col min="8450" max="8450" width="12.77734375" style="59" bestFit="1" customWidth="1"/>
    <col min="8451" max="8453" width="14.109375" style="59" bestFit="1" customWidth="1"/>
    <col min="8454" max="8454" width="17.21875" style="59" customWidth="1"/>
    <col min="8455" max="8455" width="65.21875" style="59" customWidth="1"/>
    <col min="8456" max="8457" width="15.77734375" style="59" customWidth="1"/>
    <col min="8458" max="8459" width="10.77734375" style="59" customWidth="1"/>
    <col min="8460" max="8460" width="15.77734375" style="59" customWidth="1"/>
    <col min="8461" max="8461" width="10.77734375" style="59" customWidth="1"/>
    <col min="8462" max="8695" width="6.21875" style="59"/>
    <col min="8696" max="8696" width="15.33203125" style="59" customWidth="1"/>
    <col min="8697" max="8697" width="10.109375" style="59" bestFit="1" customWidth="1"/>
    <col min="8698" max="8700" width="14.109375" style="59" bestFit="1" customWidth="1"/>
    <col min="8701" max="8702" width="10.77734375" style="59" customWidth="1"/>
    <col min="8703" max="8703" width="14.109375" style="59" bestFit="1" customWidth="1"/>
    <col min="8704" max="8704" width="5.77734375" style="59" customWidth="1"/>
    <col min="8705" max="8705" width="7.6640625" style="59" bestFit="1" customWidth="1"/>
    <col min="8706" max="8706" width="12.77734375" style="59" bestFit="1" customWidth="1"/>
    <col min="8707" max="8709" width="14.109375" style="59" bestFit="1" customWidth="1"/>
    <col min="8710" max="8710" width="17.21875" style="59" customWidth="1"/>
    <col min="8711" max="8711" width="65.21875" style="59" customWidth="1"/>
    <col min="8712" max="8713" width="15.77734375" style="59" customWidth="1"/>
    <col min="8714" max="8715" width="10.77734375" style="59" customWidth="1"/>
    <col min="8716" max="8716" width="15.77734375" style="59" customWidth="1"/>
    <col min="8717" max="8717" width="10.77734375" style="59" customWidth="1"/>
    <col min="8718" max="8951" width="6.21875" style="59"/>
    <col min="8952" max="8952" width="15.33203125" style="59" customWidth="1"/>
    <col min="8953" max="8953" width="10.109375" style="59" bestFit="1" customWidth="1"/>
    <col min="8954" max="8956" width="14.109375" style="59" bestFit="1" customWidth="1"/>
    <col min="8957" max="8958" width="10.77734375" style="59" customWidth="1"/>
    <col min="8959" max="8959" width="14.109375" style="59" bestFit="1" customWidth="1"/>
    <col min="8960" max="8960" width="5.77734375" style="59" customWidth="1"/>
    <col min="8961" max="8961" width="7.6640625" style="59" bestFit="1" customWidth="1"/>
    <col min="8962" max="8962" width="12.77734375" style="59" bestFit="1" customWidth="1"/>
    <col min="8963" max="8965" width="14.109375" style="59" bestFit="1" customWidth="1"/>
    <col min="8966" max="8966" width="17.21875" style="59" customWidth="1"/>
    <col min="8967" max="8967" width="65.21875" style="59" customWidth="1"/>
    <col min="8968" max="8969" width="15.77734375" style="59" customWidth="1"/>
    <col min="8970" max="8971" width="10.77734375" style="59" customWidth="1"/>
    <col min="8972" max="8972" width="15.77734375" style="59" customWidth="1"/>
    <col min="8973" max="8973" width="10.77734375" style="59" customWidth="1"/>
    <col min="8974" max="9207" width="6.21875" style="59"/>
    <col min="9208" max="9208" width="15.33203125" style="59" customWidth="1"/>
    <col min="9209" max="9209" width="10.109375" style="59" bestFit="1" customWidth="1"/>
    <col min="9210" max="9212" width="14.109375" style="59" bestFit="1" customWidth="1"/>
    <col min="9213" max="9214" width="10.77734375" style="59" customWidth="1"/>
    <col min="9215" max="9215" width="14.109375" style="59" bestFit="1" customWidth="1"/>
    <col min="9216" max="9216" width="5.77734375" style="59" customWidth="1"/>
    <col min="9217" max="9217" width="7.6640625" style="59" bestFit="1" customWidth="1"/>
    <col min="9218" max="9218" width="12.77734375" style="59" bestFit="1" customWidth="1"/>
    <col min="9219" max="9221" width="14.109375" style="59" bestFit="1" customWidth="1"/>
    <col min="9222" max="9222" width="17.21875" style="59" customWidth="1"/>
    <col min="9223" max="9223" width="65.21875" style="59" customWidth="1"/>
    <col min="9224" max="9225" width="15.77734375" style="59" customWidth="1"/>
    <col min="9226" max="9227" width="10.77734375" style="59" customWidth="1"/>
    <col min="9228" max="9228" width="15.77734375" style="59" customWidth="1"/>
    <col min="9229" max="9229" width="10.77734375" style="59" customWidth="1"/>
    <col min="9230" max="9463" width="6.21875" style="59"/>
    <col min="9464" max="9464" width="15.33203125" style="59" customWidth="1"/>
    <col min="9465" max="9465" width="10.109375" style="59" bestFit="1" customWidth="1"/>
    <col min="9466" max="9468" width="14.109375" style="59" bestFit="1" customWidth="1"/>
    <col min="9469" max="9470" width="10.77734375" style="59" customWidth="1"/>
    <col min="9471" max="9471" width="14.109375" style="59" bestFit="1" customWidth="1"/>
    <col min="9472" max="9472" width="5.77734375" style="59" customWidth="1"/>
    <col min="9473" max="9473" width="7.6640625" style="59" bestFit="1" customWidth="1"/>
    <col min="9474" max="9474" width="12.77734375" style="59" bestFit="1" customWidth="1"/>
    <col min="9475" max="9477" width="14.109375" style="59" bestFit="1" customWidth="1"/>
    <col min="9478" max="9478" width="17.21875" style="59" customWidth="1"/>
    <col min="9479" max="9479" width="65.21875" style="59" customWidth="1"/>
    <col min="9480" max="9481" width="15.77734375" style="59" customWidth="1"/>
    <col min="9482" max="9483" width="10.77734375" style="59" customWidth="1"/>
    <col min="9484" max="9484" width="15.77734375" style="59" customWidth="1"/>
    <col min="9485" max="9485" width="10.77734375" style="59" customWidth="1"/>
    <col min="9486" max="9719" width="6.21875" style="59"/>
    <col min="9720" max="9720" width="15.33203125" style="59" customWidth="1"/>
    <col min="9721" max="9721" width="10.109375" style="59" bestFit="1" customWidth="1"/>
    <col min="9722" max="9724" width="14.109375" style="59" bestFit="1" customWidth="1"/>
    <col min="9725" max="9726" width="10.77734375" style="59" customWidth="1"/>
    <col min="9727" max="9727" width="14.109375" style="59" bestFit="1" customWidth="1"/>
    <col min="9728" max="9728" width="5.77734375" style="59" customWidth="1"/>
    <col min="9729" max="9729" width="7.6640625" style="59" bestFit="1" customWidth="1"/>
    <col min="9730" max="9730" width="12.77734375" style="59" bestFit="1" customWidth="1"/>
    <col min="9731" max="9733" width="14.109375" style="59" bestFit="1" customWidth="1"/>
    <col min="9734" max="9734" width="17.21875" style="59" customWidth="1"/>
    <col min="9735" max="9735" width="65.21875" style="59" customWidth="1"/>
    <col min="9736" max="9737" width="15.77734375" style="59" customWidth="1"/>
    <col min="9738" max="9739" width="10.77734375" style="59" customWidth="1"/>
    <col min="9740" max="9740" width="15.77734375" style="59" customWidth="1"/>
    <col min="9741" max="9741" width="10.77734375" style="59" customWidth="1"/>
    <col min="9742" max="9975" width="6.21875" style="59"/>
    <col min="9976" max="9976" width="15.33203125" style="59" customWidth="1"/>
    <col min="9977" max="9977" width="10.109375" style="59" bestFit="1" customWidth="1"/>
    <col min="9978" max="9980" width="14.109375" style="59" bestFit="1" customWidth="1"/>
    <col min="9981" max="9982" width="10.77734375" style="59" customWidth="1"/>
    <col min="9983" max="9983" width="14.109375" style="59" bestFit="1" customWidth="1"/>
    <col min="9984" max="9984" width="5.77734375" style="59" customWidth="1"/>
    <col min="9985" max="9985" width="7.6640625" style="59" bestFit="1" customWidth="1"/>
    <col min="9986" max="9986" width="12.77734375" style="59" bestFit="1" customWidth="1"/>
    <col min="9987" max="9989" width="14.109375" style="59" bestFit="1" customWidth="1"/>
    <col min="9990" max="9990" width="17.21875" style="59" customWidth="1"/>
    <col min="9991" max="9991" width="65.21875" style="59" customWidth="1"/>
    <col min="9992" max="9993" width="15.77734375" style="59" customWidth="1"/>
    <col min="9994" max="9995" width="10.77734375" style="59" customWidth="1"/>
    <col min="9996" max="9996" width="15.77734375" style="59" customWidth="1"/>
    <col min="9997" max="9997" width="10.77734375" style="59" customWidth="1"/>
    <col min="9998" max="10231" width="6.21875" style="59"/>
    <col min="10232" max="10232" width="15.33203125" style="59" customWidth="1"/>
    <col min="10233" max="10233" width="10.109375" style="59" bestFit="1" customWidth="1"/>
    <col min="10234" max="10236" width="14.109375" style="59" bestFit="1" customWidth="1"/>
    <col min="10237" max="10238" width="10.77734375" style="59" customWidth="1"/>
    <col min="10239" max="10239" width="14.109375" style="59" bestFit="1" customWidth="1"/>
    <col min="10240" max="10240" width="5.77734375" style="59" customWidth="1"/>
    <col min="10241" max="10241" width="7.6640625" style="59" bestFit="1" customWidth="1"/>
    <col min="10242" max="10242" width="12.77734375" style="59" bestFit="1" customWidth="1"/>
    <col min="10243" max="10245" width="14.109375" style="59" bestFit="1" customWidth="1"/>
    <col min="10246" max="10246" width="17.21875" style="59" customWidth="1"/>
    <col min="10247" max="10247" width="65.21875" style="59" customWidth="1"/>
    <col min="10248" max="10249" width="15.77734375" style="59" customWidth="1"/>
    <col min="10250" max="10251" width="10.77734375" style="59" customWidth="1"/>
    <col min="10252" max="10252" width="15.77734375" style="59" customWidth="1"/>
    <col min="10253" max="10253" width="10.77734375" style="59" customWidth="1"/>
    <col min="10254" max="10487" width="6.21875" style="59"/>
    <col min="10488" max="10488" width="15.33203125" style="59" customWidth="1"/>
    <col min="10489" max="10489" width="10.109375" style="59" bestFit="1" customWidth="1"/>
    <col min="10490" max="10492" width="14.109375" style="59" bestFit="1" customWidth="1"/>
    <col min="10493" max="10494" width="10.77734375" style="59" customWidth="1"/>
    <col min="10495" max="10495" width="14.109375" style="59" bestFit="1" customWidth="1"/>
    <col min="10496" max="10496" width="5.77734375" style="59" customWidth="1"/>
    <col min="10497" max="10497" width="7.6640625" style="59" bestFit="1" customWidth="1"/>
    <col min="10498" max="10498" width="12.77734375" style="59" bestFit="1" customWidth="1"/>
    <col min="10499" max="10501" width="14.109375" style="59" bestFit="1" customWidth="1"/>
    <col min="10502" max="10502" width="17.21875" style="59" customWidth="1"/>
    <col min="10503" max="10503" width="65.21875" style="59" customWidth="1"/>
    <col min="10504" max="10505" width="15.77734375" style="59" customWidth="1"/>
    <col min="10506" max="10507" width="10.77734375" style="59" customWidth="1"/>
    <col min="10508" max="10508" width="15.77734375" style="59" customWidth="1"/>
    <col min="10509" max="10509" width="10.77734375" style="59" customWidth="1"/>
    <col min="10510" max="10743" width="6.21875" style="59"/>
    <col min="10744" max="10744" width="15.33203125" style="59" customWidth="1"/>
    <col min="10745" max="10745" width="10.109375" style="59" bestFit="1" customWidth="1"/>
    <col min="10746" max="10748" width="14.109375" style="59" bestFit="1" customWidth="1"/>
    <col min="10749" max="10750" width="10.77734375" style="59" customWidth="1"/>
    <col min="10751" max="10751" width="14.109375" style="59" bestFit="1" customWidth="1"/>
    <col min="10752" max="10752" width="5.77734375" style="59" customWidth="1"/>
    <col min="10753" max="10753" width="7.6640625" style="59" bestFit="1" customWidth="1"/>
    <col min="10754" max="10754" width="12.77734375" style="59" bestFit="1" customWidth="1"/>
    <col min="10755" max="10757" width="14.109375" style="59" bestFit="1" customWidth="1"/>
    <col min="10758" max="10758" width="17.21875" style="59" customWidth="1"/>
    <col min="10759" max="10759" width="65.21875" style="59" customWidth="1"/>
    <col min="10760" max="10761" width="15.77734375" style="59" customWidth="1"/>
    <col min="10762" max="10763" width="10.77734375" style="59" customWidth="1"/>
    <col min="10764" max="10764" width="15.77734375" style="59" customWidth="1"/>
    <col min="10765" max="10765" width="10.77734375" style="59" customWidth="1"/>
    <col min="10766" max="10999" width="6.21875" style="59"/>
    <col min="11000" max="11000" width="15.33203125" style="59" customWidth="1"/>
    <col min="11001" max="11001" width="10.109375" style="59" bestFit="1" customWidth="1"/>
    <col min="11002" max="11004" width="14.109375" style="59" bestFit="1" customWidth="1"/>
    <col min="11005" max="11006" width="10.77734375" style="59" customWidth="1"/>
    <col min="11007" max="11007" width="14.109375" style="59" bestFit="1" customWidth="1"/>
    <col min="11008" max="11008" width="5.77734375" style="59" customWidth="1"/>
    <col min="11009" max="11009" width="7.6640625" style="59" bestFit="1" customWidth="1"/>
    <col min="11010" max="11010" width="12.77734375" style="59" bestFit="1" customWidth="1"/>
    <col min="11011" max="11013" width="14.109375" style="59" bestFit="1" customWidth="1"/>
    <col min="11014" max="11014" width="17.21875" style="59" customWidth="1"/>
    <col min="11015" max="11015" width="65.21875" style="59" customWidth="1"/>
    <col min="11016" max="11017" width="15.77734375" style="59" customWidth="1"/>
    <col min="11018" max="11019" width="10.77734375" style="59" customWidth="1"/>
    <col min="11020" max="11020" width="15.77734375" style="59" customWidth="1"/>
    <col min="11021" max="11021" width="10.77734375" style="59" customWidth="1"/>
    <col min="11022" max="11255" width="6.21875" style="59"/>
    <col min="11256" max="11256" width="15.33203125" style="59" customWidth="1"/>
    <col min="11257" max="11257" width="10.109375" style="59" bestFit="1" customWidth="1"/>
    <col min="11258" max="11260" width="14.109375" style="59" bestFit="1" customWidth="1"/>
    <col min="11261" max="11262" width="10.77734375" style="59" customWidth="1"/>
    <col min="11263" max="11263" width="14.109375" style="59" bestFit="1" customWidth="1"/>
    <col min="11264" max="11264" width="5.77734375" style="59" customWidth="1"/>
    <col min="11265" max="11265" width="7.6640625" style="59" bestFit="1" customWidth="1"/>
    <col min="11266" max="11266" width="12.77734375" style="59" bestFit="1" customWidth="1"/>
    <col min="11267" max="11269" width="14.109375" style="59" bestFit="1" customWidth="1"/>
    <col min="11270" max="11270" width="17.21875" style="59" customWidth="1"/>
    <col min="11271" max="11271" width="65.21875" style="59" customWidth="1"/>
    <col min="11272" max="11273" width="15.77734375" style="59" customWidth="1"/>
    <col min="11274" max="11275" width="10.77734375" style="59" customWidth="1"/>
    <col min="11276" max="11276" width="15.77734375" style="59" customWidth="1"/>
    <col min="11277" max="11277" width="10.77734375" style="59" customWidth="1"/>
    <col min="11278" max="11511" width="6.21875" style="59"/>
    <col min="11512" max="11512" width="15.33203125" style="59" customWidth="1"/>
    <col min="11513" max="11513" width="10.109375" style="59" bestFit="1" customWidth="1"/>
    <col min="11514" max="11516" width="14.109375" style="59" bestFit="1" customWidth="1"/>
    <col min="11517" max="11518" width="10.77734375" style="59" customWidth="1"/>
    <col min="11519" max="11519" width="14.109375" style="59" bestFit="1" customWidth="1"/>
    <col min="11520" max="11520" width="5.77734375" style="59" customWidth="1"/>
    <col min="11521" max="11521" width="7.6640625" style="59" bestFit="1" customWidth="1"/>
    <col min="11522" max="11522" width="12.77734375" style="59" bestFit="1" customWidth="1"/>
    <col min="11523" max="11525" width="14.109375" style="59" bestFit="1" customWidth="1"/>
    <col min="11526" max="11526" width="17.21875" style="59" customWidth="1"/>
    <col min="11527" max="11527" width="65.21875" style="59" customWidth="1"/>
    <col min="11528" max="11529" width="15.77734375" style="59" customWidth="1"/>
    <col min="11530" max="11531" width="10.77734375" style="59" customWidth="1"/>
    <col min="11532" max="11532" width="15.77734375" style="59" customWidth="1"/>
    <col min="11533" max="11533" width="10.77734375" style="59" customWidth="1"/>
    <col min="11534" max="11767" width="6.21875" style="59"/>
    <col min="11768" max="11768" width="15.33203125" style="59" customWidth="1"/>
    <col min="11769" max="11769" width="10.109375" style="59" bestFit="1" customWidth="1"/>
    <col min="11770" max="11772" width="14.109375" style="59" bestFit="1" customWidth="1"/>
    <col min="11773" max="11774" width="10.77734375" style="59" customWidth="1"/>
    <col min="11775" max="11775" width="14.109375" style="59" bestFit="1" customWidth="1"/>
    <col min="11776" max="11776" width="5.77734375" style="59" customWidth="1"/>
    <col min="11777" max="11777" width="7.6640625" style="59" bestFit="1" customWidth="1"/>
    <col min="11778" max="11778" width="12.77734375" style="59" bestFit="1" customWidth="1"/>
    <col min="11779" max="11781" width="14.109375" style="59" bestFit="1" customWidth="1"/>
    <col min="11782" max="11782" width="17.21875" style="59" customWidth="1"/>
    <col min="11783" max="11783" width="65.21875" style="59" customWidth="1"/>
    <col min="11784" max="11785" width="15.77734375" style="59" customWidth="1"/>
    <col min="11786" max="11787" width="10.77734375" style="59" customWidth="1"/>
    <col min="11788" max="11788" width="15.77734375" style="59" customWidth="1"/>
    <col min="11789" max="11789" width="10.77734375" style="59" customWidth="1"/>
    <col min="11790" max="12023" width="6.21875" style="59"/>
    <col min="12024" max="12024" width="15.33203125" style="59" customWidth="1"/>
    <col min="12025" max="12025" width="10.109375" style="59" bestFit="1" customWidth="1"/>
    <col min="12026" max="12028" width="14.109375" style="59" bestFit="1" customWidth="1"/>
    <col min="12029" max="12030" width="10.77734375" style="59" customWidth="1"/>
    <col min="12031" max="12031" width="14.109375" style="59" bestFit="1" customWidth="1"/>
    <col min="12032" max="12032" width="5.77734375" style="59" customWidth="1"/>
    <col min="12033" max="12033" width="7.6640625" style="59" bestFit="1" customWidth="1"/>
    <col min="12034" max="12034" width="12.77734375" style="59" bestFit="1" customWidth="1"/>
    <col min="12035" max="12037" width="14.109375" style="59" bestFit="1" customWidth="1"/>
    <col min="12038" max="12038" width="17.21875" style="59" customWidth="1"/>
    <col min="12039" max="12039" width="65.21875" style="59" customWidth="1"/>
    <col min="12040" max="12041" width="15.77734375" style="59" customWidth="1"/>
    <col min="12042" max="12043" width="10.77734375" style="59" customWidth="1"/>
    <col min="12044" max="12044" width="15.77734375" style="59" customWidth="1"/>
    <col min="12045" max="12045" width="10.77734375" style="59" customWidth="1"/>
    <col min="12046" max="12279" width="6.21875" style="59"/>
    <col min="12280" max="12280" width="15.33203125" style="59" customWidth="1"/>
    <col min="12281" max="12281" width="10.109375" style="59" bestFit="1" customWidth="1"/>
    <col min="12282" max="12284" width="14.109375" style="59" bestFit="1" customWidth="1"/>
    <col min="12285" max="12286" width="10.77734375" style="59" customWidth="1"/>
    <col min="12287" max="12287" width="14.109375" style="59" bestFit="1" customWidth="1"/>
    <col min="12288" max="12288" width="5.77734375" style="59" customWidth="1"/>
    <col min="12289" max="12289" width="7.6640625" style="59" bestFit="1" customWidth="1"/>
    <col min="12290" max="12290" width="12.77734375" style="59" bestFit="1" customWidth="1"/>
    <col min="12291" max="12293" width="14.109375" style="59" bestFit="1" customWidth="1"/>
    <col min="12294" max="12294" width="17.21875" style="59" customWidth="1"/>
    <col min="12295" max="12295" width="65.21875" style="59" customWidth="1"/>
    <col min="12296" max="12297" width="15.77734375" style="59" customWidth="1"/>
    <col min="12298" max="12299" width="10.77734375" style="59" customWidth="1"/>
    <col min="12300" max="12300" width="15.77734375" style="59" customWidth="1"/>
    <col min="12301" max="12301" width="10.77734375" style="59" customWidth="1"/>
    <col min="12302" max="12535" width="6.21875" style="59"/>
    <col min="12536" max="12536" width="15.33203125" style="59" customWidth="1"/>
    <col min="12537" max="12537" width="10.109375" style="59" bestFit="1" customWidth="1"/>
    <col min="12538" max="12540" width="14.109375" style="59" bestFit="1" customWidth="1"/>
    <col min="12541" max="12542" width="10.77734375" style="59" customWidth="1"/>
    <col min="12543" max="12543" width="14.109375" style="59" bestFit="1" customWidth="1"/>
    <col min="12544" max="12544" width="5.77734375" style="59" customWidth="1"/>
    <col min="12545" max="12545" width="7.6640625" style="59" bestFit="1" customWidth="1"/>
    <col min="12546" max="12546" width="12.77734375" style="59" bestFit="1" customWidth="1"/>
    <col min="12547" max="12549" width="14.109375" style="59" bestFit="1" customWidth="1"/>
    <col min="12550" max="12550" width="17.21875" style="59" customWidth="1"/>
    <col min="12551" max="12551" width="65.21875" style="59" customWidth="1"/>
    <col min="12552" max="12553" width="15.77734375" style="59" customWidth="1"/>
    <col min="12554" max="12555" width="10.77734375" style="59" customWidth="1"/>
    <col min="12556" max="12556" width="15.77734375" style="59" customWidth="1"/>
    <col min="12557" max="12557" width="10.77734375" style="59" customWidth="1"/>
    <col min="12558" max="12791" width="6.21875" style="59"/>
    <col min="12792" max="12792" width="15.33203125" style="59" customWidth="1"/>
    <col min="12793" max="12793" width="10.109375" style="59" bestFit="1" customWidth="1"/>
    <col min="12794" max="12796" width="14.109375" style="59" bestFit="1" customWidth="1"/>
    <col min="12797" max="12798" width="10.77734375" style="59" customWidth="1"/>
    <col min="12799" max="12799" width="14.109375" style="59" bestFit="1" customWidth="1"/>
    <col min="12800" max="12800" width="5.77734375" style="59" customWidth="1"/>
    <col min="12801" max="12801" width="7.6640625" style="59" bestFit="1" customWidth="1"/>
    <col min="12802" max="12802" width="12.77734375" style="59" bestFit="1" customWidth="1"/>
    <col min="12803" max="12805" width="14.109375" style="59" bestFit="1" customWidth="1"/>
    <col min="12806" max="12806" width="17.21875" style="59" customWidth="1"/>
    <col min="12807" max="12807" width="65.21875" style="59" customWidth="1"/>
    <col min="12808" max="12809" width="15.77734375" style="59" customWidth="1"/>
    <col min="12810" max="12811" width="10.77734375" style="59" customWidth="1"/>
    <col min="12812" max="12812" width="15.77734375" style="59" customWidth="1"/>
    <col min="12813" max="12813" width="10.77734375" style="59" customWidth="1"/>
    <col min="12814" max="13047" width="6.21875" style="59"/>
    <col min="13048" max="13048" width="15.33203125" style="59" customWidth="1"/>
    <col min="13049" max="13049" width="10.109375" style="59" bestFit="1" customWidth="1"/>
    <col min="13050" max="13052" width="14.109375" style="59" bestFit="1" customWidth="1"/>
    <col min="13053" max="13054" width="10.77734375" style="59" customWidth="1"/>
    <col min="13055" max="13055" width="14.109375" style="59" bestFit="1" customWidth="1"/>
    <col min="13056" max="13056" width="5.77734375" style="59" customWidth="1"/>
    <col min="13057" max="13057" width="7.6640625" style="59" bestFit="1" customWidth="1"/>
    <col min="13058" max="13058" width="12.77734375" style="59" bestFit="1" customWidth="1"/>
    <col min="13059" max="13061" width="14.109375" style="59" bestFit="1" customWidth="1"/>
    <col min="13062" max="13062" width="17.21875" style="59" customWidth="1"/>
    <col min="13063" max="13063" width="65.21875" style="59" customWidth="1"/>
    <col min="13064" max="13065" width="15.77734375" style="59" customWidth="1"/>
    <col min="13066" max="13067" width="10.77734375" style="59" customWidth="1"/>
    <col min="13068" max="13068" width="15.77734375" style="59" customWidth="1"/>
    <col min="13069" max="13069" width="10.77734375" style="59" customWidth="1"/>
    <col min="13070" max="13303" width="6.21875" style="59"/>
    <col min="13304" max="13304" width="15.33203125" style="59" customWidth="1"/>
    <col min="13305" max="13305" width="10.109375" style="59" bestFit="1" customWidth="1"/>
    <col min="13306" max="13308" width="14.109375" style="59" bestFit="1" customWidth="1"/>
    <col min="13309" max="13310" width="10.77734375" style="59" customWidth="1"/>
    <col min="13311" max="13311" width="14.109375" style="59" bestFit="1" customWidth="1"/>
    <col min="13312" max="13312" width="5.77734375" style="59" customWidth="1"/>
    <col min="13313" max="13313" width="7.6640625" style="59" bestFit="1" customWidth="1"/>
    <col min="13314" max="13314" width="12.77734375" style="59" bestFit="1" customWidth="1"/>
    <col min="13315" max="13317" width="14.109375" style="59" bestFit="1" customWidth="1"/>
    <col min="13318" max="13318" width="17.21875" style="59" customWidth="1"/>
    <col min="13319" max="13319" width="65.21875" style="59" customWidth="1"/>
    <col min="13320" max="13321" width="15.77734375" style="59" customWidth="1"/>
    <col min="13322" max="13323" width="10.77734375" style="59" customWidth="1"/>
    <col min="13324" max="13324" width="15.77734375" style="59" customWidth="1"/>
    <col min="13325" max="13325" width="10.77734375" style="59" customWidth="1"/>
    <col min="13326" max="13559" width="6.21875" style="59"/>
    <col min="13560" max="13560" width="15.33203125" style="59" customWidth="1"/>
    <col min="13561" max="13561" width="10.109375" style="59" bestFit="1" customWidth="1"/>
    <col min="13562" max="13564" width="14.109375" style="59" bestFit="1" customWidth="1"/>
    <col min="13565" max="13566" width="10.77734375" style="59" customWidth="1"/>
    <col min="13567" max="13567" width="14.109375" style="59" bestFit="1" customWidth="1"/>
    <col min="13568" max="13568" width="5.77734375" style="59" customWidth="1"/>
    <col min="13569" max="13569" width="7.6640625" style="59" bestFit="1" customWidth="1"/>
    <col min="13570" max="13570" width="12.77734375" style="59" bestFit="1" customWidth="1"/>
    <col min="13571" max="13573" width="14.109375" style="59" bestFit="1" customWidth="1"/>
    <col min="13574" max="13574" width="17.21875" style="59" customWidth="1"/>
    <col min="13575" max="13575" width="65.21875" style="59" customWidth="1"/>
    <col min="13576" max="13577" width="15.77734375" style="59" customWidth="1"/>
    <col min="13578" max="13579" width="10.77734375" style="59" customWidth="1"/>
    <col min="13580" max="13580" width="15.77734375" style="59" customWidth="1"/>
    <col min="13581" max="13581" width="10.77734375" style="59" customWidth="1"/>
    <col min="13582" max="13815" width="6.21875" style="59"/>
    <col min="13816" max="13816" width="15.33203125" style="59" customWidth="1"/>
    <col min="13817" max="13817" width="10.109375" style="59" bestFit="1" customWidth="1"/>
    <col min="13818" max="13820" width="14.109375" style="59" bestFit="1" customWidth="1"/>
    <col min="13821" max="13822" width="10.77734375" style="59" customWidth="1"/>
    <col min="13823" max="13823" width="14.109375" style="59" bestFit="1" customWidth="1"/>
    <col min="13824" max="13824" width="5.77734375" style="59" customWidth="1"/>
    <col min="13825" max="13825" width="7.6640625" style="59" bestFit="1" customWidth="1"/>
    <col min="13826" max="13826" width="12.77734375" style="59" bestFit="1" customWidth="1"/>
    <col min="13827" max="13829" width="14.109375" style="59" bestFit="1" customWidth="1"/>
    <col min="13830" max="13830" width="17.21875" style="59" customWidth="1"/>
    <col min="13831" max="13831" width="65.21875" style="59" customWidth="1"/>
    <col min="13832" max="13833" width="15.77734375" style="59" customWidth="1"/>
    <col min="13834" max="13835" width="10.77734375" style="59" customWidth="1"/>
    <col min="13836" max="13836" width="15.77734375" style="59" customWidth="1"/>
    <col min="13837" max="13837" width="10.77734375" style="59" customWidth="1"/>
    <col min="13838" max="14071" width="6.21875" style="59"/>
    <col min="14072" max="14072" width="15.33203125" style="59" customWidth="1"/>
    <col min="14073" max="14073" width="10.109375" style="59" bestFit="1" customWidth="1"/>
    <col min="14074" max="14076" width="14.109375" style="59" bestFit="1" customWidth="1"/>
    <col min="14077" max="14078" width="10.77734375" style="59" customWidth="1"/>
    <col min="14079" max="14079" width="14.109375" style="59" bestFit="1" customWidth="1"/>
    <col min="14080" max="14080" width="5.77734375" style="59" customWidth="1"/>
    <col min="14081" max="14081" width="7.6640625" style="59" bestFit="1" customWidth="1"/>
    <col min="14082" max="14082" width="12.77734375" style="59" bestFit="1" customWidth="1"/>
    <col min="14083" max="14085" width="14.109375" style="59" bestFit="1" customWidth="1"/>
    <col min="14086" max="14086" width="17.21875" style="59" customWidth="1"/>
    <col min="14087" max="14087" width="65.21875" style="59" customWidth="1"/>
    <col min="14088" max="14089" width="15.77734375" style="59" customWidth="1"/>
    <col min="14090" max="14091" width="10.77734375" style="59" customWidth="1"/>
    <col min="14092" max="14092" width="15.77734375" style="59" customWidth="1"/>
    <col min="14093" max="14093" width="10.77734375" style="59" customWidth="1"/>
    <col min="14094" max="14327" width="6.21875" style="59"/>
    <col min="14328" max="14328" width="15.33203125" style="59" customWidth="1"/>
    <col min="14329" max="14329" width="10.109375" style="59" bestFit="1" customWidth="1"/>
    <col min="14330" max="14332" width="14.109375" style="59" bestFit="1" customWidth="1"/>
    <col min="14333" max="14334" width="10.77734375" style="59" customWidth="1"/>
    <col min="14335" max="14335" width="14.109375" style="59" bestFit="1" customWidth="1"/>
    <col min="14336" max="14336" width="5.77734375" style="59" customWidth="1"/>
    <col min="14337" max="14337" width="7.6640625" style="59" bestFit="1" customWidth="1"/>
    <col min="14338" max="14338" width="12.77734375" style="59" bestFit="1" customWidth="1"/>
    <col min="14339" max="14341" width="14.109375" style="59" bestFit="1" customWidth="1"/>
    <col min="14342" max="14342" width="17.21875" style="59" customWidth="1"/>
    <col min="14343" max="14343" width="65.21875" style="59" customWidth="1"/>
    <col min="14344" max="14345" width="15.77734375" style="59" customWidth="1"/>
    <col min="14346" max="14347" width="10.77734375" style="59" customWidth="1"/>
    <col min="14348" max="14348" width="15.77734375" style="59" customWidth="1"/>
    <col min="14349" max="14349" width="10.77734375" style="59" customWidth="1"/>
    <col min="14350" max="14583" width="6.21875" style="59"/>
    <col min="14584" max="14584" width="15.33203125" style="59" customWidth="1"/>
    <col min="14585" max="14585" width="10.109375" style="59" bestFit="1" customWidth="1"/>
    <col min="14586" max="14588" width="14.109375" style="59" bestFit="1" customWidth="1"/>
    <col min="14589" max="14590" width="10.77734375" style="59" customWidth="1"/>
    <col min="14591" max="14591" width="14.109375" style="59" bestFit="1" customWidth="1"/>
    <col min="14592" max="14592" width="5.77734375" style="59" customWidth="1"/>
    <col min="14593" max="14593" width="7.6640625" style="59" bestFit="1" customWidth="1"/>
    <col min="14594" max="14594" width="12.77734375" style="59" bestFit="1" customWidth="1"/>
    <col min="14595" max="14597" width="14.109375" style="59" bestFit="1" customWidth="1"/>
    <col min="14598" max="14598" width="17.21875" style="59" customWidth="1"/>
    <col min="14599" max="14599" width="65.21875" style="59" customWidth="1"/>
    <col min="14600" max="14601" width="15.77734375" style="59" customWidth="1"/>
    <col min="14602" max="14603" width="10.77734375" style="59" customWidth="1"/>
    <col min="14604" max="14604" width="15.77734375" style="59" customWidth="1"/>
    <col min="14605" max="14605" width="10.77734375" style="59" customWidth="1"/>
    <col min="14606" max="14839" width="6.21875" style="59"/>
    <col min="14840" max="14840" width="15.33203125" style="59" customWidth="1"/>
    <col min="14841" max="14841" width="10.109375" style="59" bestFit="1" customWidth="1"/>
    <col min="14842" max="14844" width="14.109375" style="59" bestFit="1" customWidth="1"/>
    <col min="14845" max="14846" width="10.77734375" style="59" customWidth="1"/>
    <col min="14847" max="14847" width="14.109375" style="59" bestFit="1" customWidth="1"/>
    <col min="14848" max="14848" width="5.77734375" style="59" customWidth="1"/>
    <col min="14849" max="14849" width="7.6640625" style="59" bestFit="1" customWidth="1"/>
    <col min="14850" max="14850" width="12.77734375" style="59" bestFit="1" customWidth="1"/>
    <col min="14851" max="14853" width="14.109375" style="59" bestFit="1" customWidth="1"/>
    <col min="14854" max="14854" width="17.21875" style="59" customWidth="1"/>
    <col min="14855" max="14855" width="65.21875" style="59" customWidth="1"/>
    <col min="14856" max="14857" width="15.77734375" style="59" customWidth="1"/>
    <col min="14858" max="14859" width="10.77734375" style="59" customWidth="1"/>
    <col min="14860" max="14860" width="15.77734375" style="59" customWidth="1"/>
    <col min="14861" max="14861" width="10.77734375" style="59" customWidth="1"/>
    <col min="14862" max="15095" width="6.21875" style="59"/>
    <col min="15096" max="15096" width="15.33203125" style="59" customWidth="1"/>
    <col min="15097" max="15097" width="10.109375" style="59" bestFit="1" customWidth="1"/>
    <col min="15098" max="15100" width="14.109375" style="59" bestFit="1" customWidth="1"/>
    <col min="15101" max="15102" width="10.77734375" style="59" customWidth="1"/>
    <col min="15103" max="15103" width="14.109375" style="59" bestFit="1" customWidth="1"/>
    <col min="15104" max="15104" width="5.77734375" style="59" customWidth="1"/>
    <col min="15105" max="15105" width="7.6640625" style="59" bestFit="1" customWidth="1"/>
    <col min="15106" max="15106" width="12.77734375" style="59" bestFit="1" customWidth="1"/>
    <col min="15107" max="15109" width="14.109375" style="59" bestFit="1" customWidth="1"/>
    <col min="15110" max="15110" width="17.21875" style="59" customWidth="1"/>
    <col min="15111" max="15111" width="65.21875" style="59" customWidth="1"/>
    <col min="15112" max="15113" width="15.77734375" style="59" customWidth="1"/>
    <col min="15114" max="15115" width="10.77734375" style="59" customWidth="1"/>
    <col min="15116" max="15116" width="15.77734375" style="59" customWidth="1"/>
    <col min="15117" max="15117" width="10.77734375" style="59" customWidth="1"/>
    <col min="15118" max="15351" width="6.21875" style="59"/>
    <col min="15352" max="15352" width="15.33203125" style="59" customWidth="1"/>
    <col min="15353" max="15353" width="10.109375" style="59" bestFit="1" customWidth="1"/>
    <col min="15354" max="15356" width="14.109375" style="59" bestFit="1" customWidth="1"/>
    <col min="15357" max="15358" width="10.77734375" style="59" customWidth="1"/>
    <col min="15359" max="15359" width="14.109375" style="59" bestFit="1" customWidth="1"/>
    <col min="15360" max="15360" width="5.77734375" style="59" customWidth="1"/>
    <col min="15361" max="15361" width="7.6640625" style="59" bestFit="1" customWidth="1"/>
    <col min="15362" max="15362" width="12.77734375" style="59" bestFit="1" customWidth="1"/>
    <col min="15363" max="15365" width="14.109375" style="59" bestFit="1" customWidth="1"/>
    <col min="15366" max="15366" width="17.21875" style="59" customWidth="1"/>
    <col min="15367" max="15367" width="65.21875" style="59" customWidth="1"/>
    <col min="15368" max="15369" width="15.77734375" style="59" customWidth="1"/>
    <col min="15370" max="15371" width="10.77734375" style="59" customWidth="1"/>
    <col min="15372" max="15372" width="15.77734375" style="59" customWidth="1"/>
    <col min="15373" max="15373" width="10.77734375" style="59" customWidth="1"/>
    <col min="15374" max="15607" width="6.21875" style="59"/>
    <col min="15608" max="15608" width="15.33203125" style="59" customWidth="1"/>
    <col min="15609" max="15609" width="10.109375" style="59" bestFit="1" customWidth="1"/>
    <col min="15610" max="15612" width="14.109375" style="59" bestFit="1" customWidth="1"/>
    <col min="15613" max="15614" width="10.77734375" style="59" customWidth="1"/>
    <col min="15615" max="15615" width="14.109375" style="59" bestFit="1" customWidth="1"/>
    <col min="15616" max="15616" width="5.77734375" style="59" customWidth="1"/>
    <col min="15617" max="15617" width="7.6640625" style="59" bestFit="1" customWidth="1"/>
    <col min="15618" max="15618" width="12.77734375" style="59" bestFit="1" customWidth="1"/>
    <col min="15619" max="15621" width="14.109375" style="59" bestFit="1" customWidth="1"/>
    <col min="15622" max="15622" width="17.21875" style="59" customWidth="1"/>
    <col min="15623" max="15623" width="65.21875" style="59" customWidth="1"/>
    <col min="15624" max="15625" width="15.77734375" style="59" customWidth="1"/>
    <col min="15626" max="15627" width="10.77734375" style="59" customWidth="1"/>
    <col min="15628" max="15628" width="15.77734375" style="59" customWidth="1"/>
    <col min="15629" max="15629" width="10.77734375" style="59" customWidth="1"/>
    <col min="15630" max="15863" width="6.21875" style="59"/>
    <col min="15864" max="15864" width="15.33203125" style="59" customWidth="1"/>
    <col min="15865" max="15865" width="10.109375" style="59" bestFit="1" customWidth="1"/>
    <col min="15866" max="15868" width="14.109375" style="59" bestFit="1" customWidth="1"/>
    <col min="15869" max="15870" width="10.77734375" style="59" customWidth="1"/>
    <col min="15871" max="15871" width="14.109375" style="59" bestFit="1" customWidth="1"/>
    <col min="15872" max="15872" width="5.77734375" style="59" customWidth="1"/>
    <col min="15873" max="15873" width="7.6640625" style="59" bestFit="1" customWidth="1"/>
    <col min="15874" max="15874" width="12.77734375" style="59" bestFit="1" customWidth="1"/>
    <col min="15875" max="15877" width="14.109375" style="59" bestFit="1" customWidth="1"/>
    <col min="15878" max="15878" width="17.21875" style="59" customWidth="1"/>
    <col min="15879" max="15879" width="65.21875" style="59" customWidth="1"/>
    <col min="15880" max="15881" width="15.77734375" style="59" customWidth="1"/>
    <col min="15882" max="15883" width="10.77734375" style="59" customWidth="1"/>
    <col min="15884" max="15884" width="15.77734375" style="59" customWidth="1"/>
    <col min="15885" max="15885" width="10.77734375" style="59" customWidth="1"/>
    <col min="15886" max="16119" width="6.21875" style="59"/>
    <col min="16120" max="16120" width="15.33203125" style="59" customWidth="1"/>
    <col min="16121" max="16121" width="10.109375" style="59" bestFit="1" customWidth="1"/>
    <col min="16122" max="16124" width="14.109375" style="59" bestFit="1" customWidth="1"/>
    <col min="16125" max="16126" width="10.77734375" style="59" customWidth="1"/>
    <col min="16127" max="16127" width="14.109375" style="59" bestFit="1" customWidth="1"/>
    <col min="16128" max="16128" width="5.77734375" style="59" customWidth="1"/>
    <col min="16129" max="16129" width="7.6640625" style="59" bestFit="1" customWidth="1"/>
    <col min="16130" max="16130" width="12.77734375" style="59" bestFit="1" customWidth="1"/>
    <col min="16131" max="16133" width="14.109375" style="59" bestFit="1" customWidth="1"/>
    <col min="16134" max="16134" width="17.21875" style="59" customWidth="1"/>
    <col min="16135" max="16135" width="65.21875" style="59" customWidth="1"/>
    <col min="16136" max="16137" width="15.77734375" style="59" customWidth="1"/>
    <col min="16138" max="16139" width="10.77734375" style="59" customWidth="1"/>
    <col min="16140" max="16140" width="15.77734375" style="59" customWidth="1"/>
    <col min="16141" max="16141" width="10.77734375" style="59" customWidth="1"/>
    <col min="16142" max="16384" width="6.21875" style="59"/>
  </cols>
  <sheetData>
    <row r="1" spans="1:12" s="63" customFormat="1" ht="24.95" customHeight="1" x14ac:dyDescent="0.15">
      <c r="A1" s="82"/>
      <c r="B1" s="120"/>
      <c r="C1" s="177"/>
      <c r="D1" s="177"/>
      <c r="E1" s="177"/>
      <c r="F1" s="212"/>
      <c r="G1" s="177"/>
    </row>
    <row r="2" spans="1:12" ht="24.95" customHeight="1" x14ac:dyDescent="0.2">
      <c r="A2" s="122" t="s">
        <v>239</v>
      </c>
      <c r="B2" s="123"/>
      <c r="C2" s="123"/>
      <c r="D2" s="123"/>
      <c r="E2" s="123"/>
      <c r="F2" s="177"/>
      <c r="G2" s="85"/>
    </row>
    <row r="3" spans="1:12" s="63" customFormat="1" ht="24.95" customHeight="1" x14ac:dyDescent="0.15">
      <c r="A3" s="62" t="s">
        <v>199</v>
      </c>
      <c r="B3" s="62"/>
      <c r="C3" s="62"/>
      <c r="D3" s="62"/>
      <c r="E3" s="62"/>
      <c r="F3" s="185"/>
      <c r="G3" s="66"/>
      <c r="H3" s="65"/>
      <c r="I3" s="65"/>
      <c r="J3" s="65"/>
      <c r="K3" s="65"/>
      <c r="L3" s="65"/>
    </row>
    <row r="4" spans="1:12" ht="24.95" customHeight="1" x14ac:dyDescent="0.15">
      <c r="A4" s="96"/>
      <c r="B4" s="97"/>
      <c r="C4" s="97"/>
      <c r="D4" s="97"/>
      <c r="E4" s="98" t="s">
        <v>83</v>
      </c>
      <c r="F4" s="214"/>
      <c r="G4" s="124"/>
    </row>
    <row r="5" spans="1:12" s="102" customFormat="1" ht="24.95" customHeight="1" x14ac:dyDescent="0.15">
      <c r="A5" s="69" t="s">
        <v>25</v>
      </c>
      <c r="B5" s="69" t="s">
        <v>26</v>
      </c>
      <c r="C5" s="69" t="s">
        <v>30</v>
      </c>
      <c r="D5" s="69" t="s">
        <v>28</v>
      </c>
      <c r="E5" s="69" t="s">
        <v>29</v>
      </c>
      <c r="F5" s="188"/>
      <c r="G5" s="100"/>
      <c r="H5" s="101"/>
      <c r="I5" s="101"/>
      <c r="J5" s="101"/>
      <c r="K5" s="101"/>
      <c r="L5" s="101"/>
    </row>
    <row r="6" spans="1:12" s="102" customFormat="1" ht="24.95" customHeight="1" x14ac:dyDescent="0.15">
      <c r="A6" s="90"/>
      <c r="B6" s="71"/>
      <c r="C6" s="71"/>
      <c r="D6" s="91"/>
      <c r="E6" s="71"/>
      <c r="F6" s="188"/>
      <c r="G6" s="100"/>
      <c r="H6" s="101"/>
      <c r="I6" s="101"/>
      <c r="J6" s="101"/>
      <c r="K6" s="101"/>
      <c r="L6" s="101"/>
    </row>
    <row r="7" spans="1:12" ht="24.95" customHeight="1" x14ac:dyDescent="0.15">
      <c r="A7" s="107" t="s">
        <v>240</v>
      </c>
      <c r="B7" s="76">
        <v>38965</v>
      </c>
      <c r="C7" s="175">
        <v>38575110</v>
      </c>
      <c r="D7" s="215">
        <v>38574110</v>
      </c>
      <c r="E7" s="215">
        <v>1000</v>
      </c>
    </row>
    <row r="8" spans="1:12" ht="24.95" customHeight="1" x14ac:dyDescent="0.15">
      <c r="A8" s="125" t="s">
        <v>241</v>
      </c>
      <c r="B8" s="76">
        <v>40130</v>
      </c>
      <c r="C8" s="216">
        <v>26490000</v>
      </c>
      <c r="D8" s="215">
        <v>26489000</v>
      </c>
      <c r="E8" s="215">
        <v>1000</v>
      </c>
    </row>
    <row r="9" spans="1:12" ht="24.95" customHeight="1" x14ac:dyDescent="0.15">
      <c r="A9" s="125" t="s">
        <v>242</v>
      </c>
      <c r="B9" s="76">
        <v>40137</v>
      </c>
      <c r="C9" s="216">
        <v>142220000</v>
      </c>
      <c r="D9" s="215">
        <v>142219000</v>
      </c>
      <c r="E9" s="215">
        <v>1000</v>
      </c>
    </row>
    <row r="10" spans="1:12" ht="24.95" customHeight="1" x14ac:dyDescent="0.15">
      <c r="A10" s="125" t="s">
        <v>243</v>
      </c>
      <c r="B10" s="76">
        <v>41417</v>
      </c>
      <c r="C10" s="216">
        <v>24132770</v>
      </c>
      <c r="D10" s="215">
        <v>22599634</v>
      </c>
      <c r="E10" s="215">
        <v>1533136</v>
      </c>
    </row>
    <row r="11" spans="1:12" ht="24.95" customHeight="1" thickBot="1" x14ac:dyDescent="0.2">
      <c r="A11" s="126"/>
      <c r="B11" s="76"/>
      <c r="C11" s="175"/>
      <c r="D11" s="175"/>
      <c r="E11" s="175"/>
      <c r="F11" s="181"/>
      <c r="G11" s="181"/>
      <c r="H11" s="59"/>
      <c r="I11" s="59"/>
      <c r="J11" s="59"/>
      <c r="K11" s="59"/>
      <c r="L11" s="59"/>
    </row>
    <row r="12" spans="1:12" s="102" customFormat="1" ht="24.95" customHeight="1" thickTop="1" x14ac:dyDescent="0.15">
      <c r="A12" s="79" t="s">
        <v>32</v>
      </c>
      <c r="B12" s="80"/>
      <c r="C12" s="176">
        <f>SUM(C7:C11)</f>
        <v>231417880</v>
      </c>
      <c r="D12" s="176">
        <f t="shared" ref="D12:E12" si="0">SUM(D7:D11)</f>
        <v>229881744</v>
      </c>
      <c r="E12" s="176">
        <f t="shared" si="0"/>
        <v>1536136</v>
      </c>
      <c r="F12" s="188"/>
      <c r="G12" s="188"/>
    </row>
    <row r="13" spans="1:12" ht="24.95" customHeight="1" x14ac:dyDescent="0.15">
      <c r="A13" s="81"/>
      <c r="B13" s="82"/>
      <c r="C13" s="177"/>
      <c r="D13" s="177"/>
      <c r="E13" s="177"/>
      <c r="F13" s="181"/>
      <c r="G13" s="181"/>
      <c r="H13" s="59"/>
      <c r="I13" s="59"/>
      <c r="J13" s="59"/>
      <c r="K13" s="59"/>
      <c r="L13" s="59"/>
    </row>
    <row r="14" spans="1:12" ht="24.95" customHeight="1" x14ac:dyDescent="0.15">
      <c r="A14" s="81"/>
      <c r="B14" s="82"/>
      <c r="C14" s="177"/>
      <c r="D14" s="177"/>
      <c r="E14" s="177"/>
      <c r="F14" s="181"/>
      <c r="G14" s="181"/>
      <c r="H14" s="59"/>
      <c r="I14" s="59"/>
      <c r="J14" s="59"/>
      <c r="K14" s="59"/>
      <c r="L14" s="59"/>
    </row>
    <row r="15" spans="1:12" ht="24.95" customHeight="1" x14ac:dyDescent="0.2">
      <c r="A15" s="122" t="s">
        <v>244</v>
      </c>
      <c r="B15" s="123"/>
      <c r="C15" s="123"/>
      <c r="D15" s="123"/>
      <c r="E15" s="123"/>
      <c r="F15" s="178"/>
      <c r="G15" s="85"/>
    </row>
    <row r="16" spans="1:12" s="63" customFormat="1" ht="24.95" customHeight="1" x14ac:dyDescent="0.15">
      <c r="A16" s="62" t="s">
        <v>199</v>
      </c>
      <c r="B16" s="62"/>
      <c r="C16" s="62"/>
      <c r="D16" s="62"/>
      <c r="E16" s="62"/>
      <c r="F16" s="185"/>
      <c r="G16" s="66"/>
      <c r="H16" s="65"/>
      <c r="I16" s="65"/>
      <c r="J16" s="65"/>
      <c r="K16" s="65"/>
      <c r="L16" s="65"/>
    </row>
    <row r="17" spans="1:12" ht="24.95" customHeight="1" x14ac:dyDescent="0.15">
      <c r="A17" s="96"/>
      <c r="B17" s="97"/>
      <c r="C17" s="97"/>
      <c r="D17" s="97"/>
      <c r="E17" s="98" t="s">
        <v>83</v>
      </c>
      <c r="F17" s="214"/>
      <c r="G17" s="124"/>
    </row>
    <row r="18" spans="1:12" s="102" customFormat="1" ht="24.95" customHeight="1" x14ac:dyDescent="0.15">
      <c r="A18" s="69" t="s">
        <v>25</v>
      </c>
      <c r="B18" s="69" t="s">
        <v>26</v>
      </c>
      <c r="C18" s="70" t="s">
        <v>27</v>
      </c>
      <c r="D18" s="69" t="s">
        <v>28</v>
      </c>
      <c r="E18" s="69" t="s">
        <v>29</v>
      </c>
      <c r="F18" s="188"/>
      <c r="G18" s="100"/>
      <c r="H18" s="101"/>
      <c r="I18" s="101"/>
      <c r="J18" s="101"/>
      <c r="K18" s="101"/>
      <c r="L18" s="101"/>
    </row>
    <row r="19" spans="1:12" s="102" customFormat="1" ht="24.95" customHeight="1" x14ac:dyDescent="0.15">
      <c r="A19" s="90"/>
      <c r="B19" s="71"/>
      <c r="C19" s="68" t="s">
        <v>30</v>
      </c>
      <c r="D19" s="91"/>
      <c r="E19" s="91"/>
      <c r="F19" s="188"/>
      <c r="G19" s="100"/>
      <c r="H19" s="101"/>
      <c r="I19" s="101"/>
      <c r="J19" s="101"/>
      <c r="K19" s="101"/>
      <c r="L19" s="101"/>
    </row>
    <row r="20" spans="1:12" s="63" customFormat="1" ht="24.95" customHeight="1" x14ac:dyDescent="0.15">
      <c r="A20" s="217" t="s">
        <v>180</v>
      </c>
      <c r="B20" s="218">
        <v>39804</v>
      </c>
      <c r="C20" s="219">
        <v>1508000</v>
      </c>
      <c r="D20" s="220">
        <v>1507000</v>
      </c>
      <c r="E20" s="220">
        <v>1000</v>
      </c>
      <c r="F20" s="177"/>
      <c r="G20" s="177"/>
      <c r="H20" s="65"/>
      <c r="I20" s="65"/>
      <c r="J20" s="65"/>
      <c r="K20" s="65"/>
      <c r="L20" s="65"/>
    </row>
    <row r="21" spans="1:12" s="63" customFormat="1" ht="24.95" customHeight="1" x14ac:dyDescent="0.15">
      <c r="A21" s="221" t="s">
        <v>181</v>
      </c>
      <c r="B21" s="198">
        <v>39811</v>
      </c>
      <c r="C21" s="200">
        <v>4800000</v>
      </c>
      <c r="D21" s="215">
        <v>4799000</v>
      </c>
      <c r="E21" s="215">
        <v>1000</v>
      </c>
      <c r="F21" s="177"/>
      <c r="G21" s="177"/>
      <c r="H21" s="65"/>
      <c r="I21" s="65"/>
      <c r="J21" s="65"/>
      <c r="K21" s="65"/>
      <c r="L21" s="65"/>
    </row>
    <row r="22" spans="1:12" ht="24.95" customHeight="1" thickBot="1" x14ac:dyDescent="0.2">
      <c r="A22" s="107"/>
      <c r="B22" s="76"/>
      <c r="C22" s="175"/>
      <c r="D22" s="175"/>
      <c r="E22" s="175"/>
      <c r="F22" s="181"/>
      <c r="G22" s="181"/>
      <c r="H22" s="59"/>
      <c r="I22" s="59"/>
      <c r="J22" s="59"/>
      <c r="K22" s="59"/>
      <c r="L22" s="59"/>
    </row>
    <row r="23" spans="1:12" s="102" customFormat="1" ht="24.95" customHeight="1" thickTop="1" x14ac:dyDescent="0.15">
      <c r="A23" s="79" t="s">
        <v>32</v>
      </c>
      <c r="B23" s="80"/>
      <c r="C23" s="176">
        <v>6308000</v>
      </c>
      <c r="D23" s="176">
        <v>6306000</v>
      </c>
      <c r="E23" s="176">
        <v>2000</v>
      </c>
      <c r="F23" s="188"/>
      <c r="G23" s="188"/>
    </row>
    <row r="24" spans="1:12" ht="24.95" customHeight="1" x14ac:dyDescent="0.15">
      <c r="A24" s="81"/>
      <c r="B24" s="82"/>
      <c r="C24" s="177"/>
      <c r="D24" s="177"/>
      <c r="E24" s="177"/>
      <c r="F24" s="181"/>
      <c r="G24" s="181"/>
      <c r="H24" s="59"/>
      <c r="I24" s="59"/>
      <c r="J24" s="59"/>
      <c r="K24" s="59"/>
      <c r="L24" s="59"/>
    </row>
    <row r="25" spans="1:12" ht="24.95" customHeight="1" x14ac:dyDescent="0.15">
      <c r="A25" s="81"/>
      <c r="B25" s="82"/>
      <c r="C25" s="177"/>
      <c r="D25" s="177"/>
      <c r="E25" s="177"/>
      <c r="F25" s="181"/>
      <c r="G25" s="181"/>
      <c r="H25" s="59"/>
      <c r="I25" s="59"/>
      <c r="J25" s="59"/>
      <c r="K25" s="59"/>
      <c r="L25" s="59"/>
    </row>
    <row r="26" spans="1:12" ht="24.95" customHeight="1" x14ac:dyDescent="0.2">
      <c r="A26" s="122" t="s">
        <v>245</v>
      </c>
      <c r="B26" s="123"/>
      <c r="C26" s="123"/>
      <c r="D26" s="123"/>
      <c r="E26" s="123"/>
      <c r="F26" s="181"/>
      <c r="G26" s="181"/>
      <c r="H26" s="59"/>
      <c r="I26" s="59"/>
      <c r="J26" s="59"/>
      <c r="K26" s="59"/>
      <c r="L26" s="59"/>
    </row>
    <row r="27" spans="1:12" ht="24.95" customHeight="1" x14ac:dyDescent="0.15">
      <c r="A27" s="62" t="s">
        <v>199</v>
      </c>
      <c r="B27" s="62"/>
      <c r="C27" s="62"/>
      <c r="D27" s="62"/>
      <c r="E27" s="62"/>
      <c r="F27" s="181"/>
      <c r="G27" s="181"/>
      <c r="H27" s="59"/>
      <c r="I27" s="59"/>
      <c r="J27" s="59"/>
      <c r="K27" s="59"/>
      <c r="L27" s="59"/>
    </row>
    <row r="28" spans="1:12" ht="24.95" customHeight="1" x14ac:dyDescent="0.15">
      <c r="A28" s="96"/>
      <c r="B28" s="97"/>
      <c r="C28" s="97"/>
      <c r="D28" s="97"/>
      <c r="E28" s="98" t="s">
        <v>83</v>
      </c>
      <c r="F28" s="181"/>
      <c r="G28" s="181"/>
      <c r="H28" s="59"/>
      <c r="I28" s="59"/>
      <c r="J28" s="59"/>
      <c r="K28" s="59"/>
      <c r="L28" s="59"/>
    </row>
    <row r="29" spans="1:12" s="102" customFormat="1" ht="24.95" customHeight="1" x14ac:dyDescent="0.15">
      <c r="A29" s="69" t="s">
        <v>25</v>
      </c>
      <c r="B29" s="69" t="s">
        <v>26</v>
      </c>
      <c r="C29" s="70" t="s">
        <v>27</v>
      </c>
      <c r="D29" s="69" t="s">
        <v>28</v>
      </c>
      <c r="E29" s="69" t="s">
        <v>29</v>
      </c>
      <c r="F29" s="188"/>
      <c r="G29" s="188"/>
    </row>
    <row r="30" spans="1:12" s="102" customFormat="1" ht="24.95" customHeight="1" x14ac:dyDescent="0.15">
      <c r="A30" s="90"/>
      <c r="B30" s="71"/>
      <c r="C30" s="68" t="s">
        <v>30</v>
      </c>
      <c r="D30" s="91"/>
      <c r="E30" s="91"/>
      <c r="F30" s="188"/>
      <c r="G30" s="188"/>
    </row>
    <row r="31" spans="1:12" s="82" customFormat="1" ht="24.95" customHeight="1" x14ac:dyDescent="0.15">
      <c r="A31" s="221" t="s">
        <v>182</v>
      </c>
      <c r="B31" s="198">
        <v>39692</v>
      </c>
      <c r="C31" s="175">
        <v>14592000</v>
      </c>
      <c r="D31" s="215">
        <v>14591000</v>
      </c>
      <c r="E31" s="222">
        <v>1000</v>
      </c>
      <c r="F31" s="177"/>
      <c r="G31" s="177"/>
    </row>
    <row r="32" spans="1:12" s="82" customFormat="1" ht="24.95" customHeight="1" x14ac:dyDescent="0.15">
      <c r="A32" s="221" t="s">
        <v>246</v>
      </c>
      <c r="B32" s="198">
        <v>39751</v>
      </c>
      <c r="C32" s="175">
        <v>2254080</v>
      </c>
      <c r="D32" s="215">
        <v>2253080</v>
      </c>
      <c r="E32" s="222">
        <v>1000</v>
      </c>
      <c r="F32" s="177"/>
      <c r="G32" s="177"/>
    </row>
    <row r="33" spans="1:7" s="82" customFormat="1" ht="24.95" customHeight="1" x14ac:dyDescent="0.15">
      <c r="A33" s="221" t="s">
        <v>183</v>
      </c>
      <c r="B33" s="198">
        <v>39797</v>
      </c>
      <c r="C33" s="175">
        <v>3840000</v>
      </c>
      <c r="D33" s="215">
        <v>3839000</v>
      </c>
      <c r="E33" s="222">
        <v>1000</v>
      </c>
      <c r="F33" s="177"/>
      <c r="G33" s="177"/>
    </row>
    <row r="34" spans="1:7" s="82" customFormat="1" ht="24.95" customHeight="1" x14ac:dyDescent="0.15">
      <c r="A34" s="221" t="s">
        <v>184</v>
      </c>
      <c r="B34" s="198">
        <v>39801</v>
      </c>
      <c r="C34" s="175">
        <v>8448000</v>
      </c>
      <c r="D34" s="215">
        <v>8447000</v>
      </c>
      <c r="E34" s="222">
        <v>1000</v>
      </c>
      <c r="F34" s="177"/>
      <c r="G34" s="177"/>
    </row>
    <row r="35" spans="1:7" s="82" customFormat="1" ht="24.95" customHeight="1" x14ac:dyDescent="0.15">
      <c r="A35" s="221" t="s">
        <v>185</v>
      </c>
      <c r="B35" s="198">
        <v>39805</v>
      </c>
      <c r="C35" s="175">
        <v>1344000</v>
      </c>
      <c r="D35" s="215">
        <v>1343000</v>
      </c>
      <c r="E35" s="222">
        <v>1000</v>
      </c>
      <c r="F35" s="177"/>
      <c r="G35" s="177"/>
    </row>
    <row r="36" spans="1:7" s="82" customFormat="1" ht="24.95" customHeight="1" x14ac:dyDescent="0.15">
      <c r="A36" s="221" t="s">
        <v>186</v>
      </c>
      <c r="B36" s="198">
        <v>39954</v>
      </c>
      <c r="C36" s="175">
        <v>4817000</v>
      </c>
      <c r="D36" s="127">
        <v>4816000</v>
      </c>
      <c r="E36" s="215">
        <v>1000</v>
      </c>
      <c r="F36" s="177"/>
      <c r="G36" s="177"/>
    </row>
    <row r="37" spans="1:7" s="82" customFormat="1" ht="24.95" customHeight="1" x14ac:dyDescent="0.15">
      <c r="A37" s="221" t="s">
        <v>187</v>
      </c>
      <c r="B37" s="198">
        <v>40023</v>
      </c>
      <c r="C37" s="175">
        <v>6500000</v>
      </c>
      <c r="D37" s="127">
        <v>6499000</v>
      </c>
      <c r="E37" s="215">
        <v>1000</v>
      </c>
      <c r="F37" s="177"/>
      <c r="G37" s="177"/>
    </row>
    <row r="38" spans="1:7" s="82" customFormat="1" ht="24.95" customHeight="1" x14ac:dyDescent="0.15">
      <c r="A38" s="221" t="s">
        <v>188</v>
      </c>
      <c r="B38" s="198">
        <v>40059</v>
      </c>
      <c r="C38" s="175">
        <v>6360000</v>
      </c>
      <c r="D38" s="127">
        <v>6359000</v>
      </c>
      <c r="E38" s="215">
        <v>1000</v>
      </c>
      <c r="F38" s="177"/>
      <c r="G38" s="177"/>
    </row>
    <row r="39" spans="1:7" s="82" customFormat="1" ht="24.95" customHeight="1" x14ac:dyDescent="0.15">
      <c r="A39" s="221" t="s">
        <v>247</v>
      </c>
      <c r="B39" s="198">
        <v>40623</v>
      </c>
      <c r="C39" s="175">
        <v>37950000</v>
      </c>
      <c r="D39" s="127">
        <v>37949000</v>
      </c>
      <c r="E39" s="215">
        <v>1000</v>
      </c>
      <c r="F39" s="177"/>
      <c r="G39" s="177"/>
    </row>
    <row r="40" spans="1:7" s="82" customFormat="1" ht="24.95" customHeight="1" x14ac:dyDescent="0.15">
      <c r="A40" s="223"/>
      <c r="B40" s="198"/>
      <c r="C40" s="175"/>
      <c r="D40" s="127"/>
      <c r="E40" s="215"/>
      <c r="F40" s="177"/>
      <c r="G40" s="177"/>
    </row>
    <row r="41" spans="1:7" s="82" customFormat="1" ht="24.95" customHeight="1" thickBot="1" x14ac:dyDescent="0.2">
      <c r="A41" s="223"/>
      <c r="B41" s="198"/>
      <c r="C41" s="175"/>
      <c r="D41" s="127"/>
      <c r="E41" s="215"/>
      <c r="F41" s="177"/>
      <c r="G41" s="177"/>
    </row>
    <row r="42" spans="1:7" s="118" customFormat="1" ht="24.95" customHeight="1" thickTop="1" x14ac:dyDescent="0.15">
      <c r="A42" s="79" t="s">
        <v>32</v>
      </c>
      <c r="B42" s="80"/>
      <c r="C42" s="176">
        <f>SUM(C31:C41)</f>
        <v>86105080</v>
      </c>
      <c r="D42" s="176">
        <f t="shared" ref="D42:E42" si="1">SUM(D31:D41)</f>
        <v>86096080</v>
      </c>
      <c r="E42" s="176">
        <f t="shared" si="1"/>
        <v>9000</v>
      </c>
      <c r="F42" s="210"/>
      <c r="G42" s="210"/>
    </row>
    <row r="43" spans="1:7" s="118" customFormat="1" ht="24.95" customHeight="1" x14ac:dyDescent="0.15">
      <c r="A43" s="128"/>
      <c r="B43" s="129"/>
      <c r="C43" s="210"/>
      <c r="D43" s="210"/>
      <c r="E43" s="210"/>
      <c r="F43" s="210"/>
      <c r="G43" s="210"/>
    </row>
  </sheetData>
  <mergeCells count="19">
    <mergeCell ref="A26:E26"/>
    <mergeCell ref="A27:E27"/>
    <mergeCell ref="A29:A30"/>
    <mergeCell ref="B29:B30"/>
    <mergeCell ref="D29:D30"/>
    <mergeCell ref="E29:E30"/>
    <mergeCell ref="A15:E15"/>
    <mergeCell ref="A16:E16"/>
    <mergeCell ref="A18:A19"/>
    <mergeCell ref="B18:B19"/>
    <mergeCell ref="D18:D19"/>
    <mergeCell ref="E18:E19"/>
    <mergeCell ref="A2:E2"/>
    <mergeCell ref="A3:E3"/>
    <mergeCell ref="A5:A6"/>
    <mergeCell ref="B5:B6"/>
    <mergeCell ref="C5:C6"/>
    <mergeCell ref="D5:D6"/>
    <mergeCell ref="E5:E6"/>
  </mergeCells>
  <phoneticPr fontId="10" type="noConversion"/>
  <printOptions horizontalCentered="1"/>
  <pageMargins left="0.94488188976377963" right="0.86614173228346458" top="0.86614173228346458" bottom="0.98425196850393704" header="0.31496062992125984" footer="0.31496062992125984"/>
  <pageSetup paperSize="9" scale="61" fitToHeight="5" orientation="landscape" r:id="rId1"/>
  <headerFooter alignWithMargins="0">
    <oddFooter xml:space="preserve">&amp;C
</oddFooter>
  </headerFooter>
  <rowBreaks count="1" manualBreakCount="1">
    <brk id="24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0"/>
  <sheetViews>
    <sheetView showZeros="0" view="pageBreakPreview" topLeftCell="A25" zoomScaleSheetLayoutView="100" workbookViewId="0">
      <selection activeCell="J16" sqref="J16"/>
    </sheetView>
  </sheetViews>
  <sheetFormatPr defaultRowHeight="20.100000000000001" customHeight="1" x14ac:dyDescent="0.15"/>
  <cols>
    <col min="1" max="1" width="15.88671875" style="2" customWidth="1"/>
    <col min="2" max="5" width="13.88671875" style="2" customWidth="1"/>
    <col min="6" max="6" width="11.21875" style="2" bestFit="1" customWidth="1"/>
    <col min="7" max="7" width="9.77734375" style="131" bestFit="1" customWidth="1"/>
    <col min="8" max="8" width="9.33203125" style="131" bestFit="1" customWidth="1"/>
    <col min="9" max="16384" width="8.88671875" style="131"/>
  </cols>
  <sheetData>
    <row r="1" spans="1:8" ht="31.5" customHeight="1" x14ac:dyDescent="0.15">
      <c r="A1" s="130" t="s">
        <v>248</v>
      </c>
      <c r="B1" s="130"/>
      <c r="C1" s="130"/>
      <c r="D1" s="130"/>
      <c r="E1" s="130"/>
      <c r="F1" s="130"/>
      <c r="G1" s="11"/>
    </row>
    <row r="2" spans="1:8" ht="20.100000000000001" customHeight="1" x14ac:dyDescent="0.15">
      <c r="A2" s="132" t="s">
        <v>189</v>
      </c>
      <c r="B2" s="132"/>
      <c r="C2" s="132"/>
      <c r="D2" s="132"/>
      <c r="E2" s="132"/>
      <c r="F2" s="132"/>
    </row>
    <row r="3" spans="1:8" ht="20.100000000000001" customHeight="1" x14ac:dyDescent="0.15">
      <c r="A3" s="133"/>
      <c r="B3" s="133"/>
      <c r="C3" s="134"/>
      <c r="D3" s="134"/>
      <c r="E3" s="134"/>
      <c r="F3" s="135" t="s">
        <v>249</v>
      </c>
    </row>
    <row r="4" spans="1:8" s="137" customFormat="1" ht="20.100000000000001" customHeight="1" x14ac:dyDescent="0.15">
      <c r="A4" s="136" t="s">
        <v>250</v>
      </c>
      <c r="B4" s="136" t="s">
        <v>251</v>
      </c>
      <c r="C4" s="136" t="s">
        <v>191</v>
      </c>
      <c r="D4" s="136" t="s">
        <v>252</v>
      </c>
      <c r="E4" s="136" t="s">
        <v>192</v>
      </c>
      <c r="F4" s="136" t="s">
        <v>8</v>
      </c>
    </row>
    <row r="5" spans="1:8" ht="20.100000000000001" customHeight="1" x14ac:dyDescent="0.15">
      <c r="A5" s="138"/>
      <c r="B5" s="138"/>
      <c r="C5" s="138"/>
      <c r="D5" s="139"/>
      <c r="E5" s="139"/>
      <c r="F5" s="138"/>
    </row>
    <row r="6" spans="1:8" ht="20.100000000000001" customHeight="1" x14ac:dyDescent="0.15">
      <c r="A6" s="140" t="s">
        <v>253</v>
      </c>
      <c r="B6" s="141">
        <v>6478412378</v>
      </c>
      <c r="C6" s="141">
        <v>113120660</v>
      </c>
      <c r="D6" s="142"/>
      <c r="E6" s="141">
        <f>B6+C6-D6</f>
        <v>6591533038</v>
      </c>
      <c r="F6" s="50"/>
      <c r="G6" s="143"/>
      <c r="H6" s="143"/>
    </row>
    <row r="7" spans="1:8" ht="20.100000000000001" customHeight="1" x14ac:dyDescent="0.15">
      <c r="A7" s="144" t="s">
        <v>254</v>
      </c>
      <c r="B7" s="145">
        <v>-6271469102</v>
      </c>
      <c r="C7" s="145">
        <v>-120709331</v>
      </c>
      <c r="D7" s="142"/>
      <c r="E7" s="145">
        <f>B7+C7-D7</f>
        <v>-6392178433</v>
      </c>
      <c r="F7" s="146"/>
      <c r="G7" s="143"/>
      <c r="H7" s="143"/>
    </row>
    <row r="8" spans="1:8" ht="20.100000000000001" customHeight="1" x14ac:dyDescent="0.15">
      <c r="A8" s="144"/>
      <c r="B8" s="147"/>
      <c r="C8" s="148"/>
      <c r="D8" s="149"/>
      <c r="E8" s="149"/>
      <c r="F8" s="146"/>
    </row>
    <row r="9" spans="1:8" ht="20.100000000000001" customHeight="1" x14ac:dyDescent="0.15">
      <c r="A9" s="144"/>
      <c r="B9" s="147"/>
      <c r="C9" s="148"/>
      <c r="D9" s="149"/>
      <c r="E9" s="149"/>
      <c r="F9" s="146"/>
    </row>
    <row r="10" spans="1:8" ht="20.100000000000001" customHeight="1" x14ac:dyDescent="0.15">
      <c r="A10" s="150"/>
      <c r="B10" s="148"/>
      <c r="C10" s="148"/>
      <c r="D10" s="149"/>
      <c r="E10" s="149"/>
      <c r="F10" s="151"/>
    </row>
    <row r="11" spans="1:8" ht="20.100000000000001" customHeight="1" x14ac:dyDescent="0.15">
      <c r="A11" s="146"/>
      <c r="B11" s="148"/>
      <c r="C11" s="148"/>
      <c r="D11" s="149"/>
      <c r="E11" s="149"/>
      <c r="F11" s="50"/>
    </row>
    <row r="12" spans="1:8" ht="20.100000000000001" customHeight="1" x14ac:dyDescent="0.15">
      <c r="A12" s="146"/>
      <c r="B12" s="148"/>
      <c r="C12" s="148"/>
      <c r="D12" s="149"/>
      <c r="E12" s="149"/>
      <c r="F12" s="146"/>
    </row>
    <row r="13" spans="1:8" ht="20.100000000000001" customHeight="1" thickBot="1" x14ac:dyDescent="0.2">
      <c r="A13" s="146"/>
      <c r="B13" s="148"/>
      <c r="C13" s="152"/>
      <c r="D13" s="149"/>
      <c r="E13" s="149"/>
      <c r="F13" s="146"/>
    </row>
    <row r="14" spans="1:8" s="137" customFormat="1" ht="20.100000000000001" customHeight="1" thickTop="1" x14ac:dyDescent="0.15">
      <c r="A14" s="153">
        <f>SUM(A6:A13)</f>
        <v>0</v>
      </c>
      <c r="B14" s="154">
        <f>SUM(B6:B13)</f>
        <v>206943276</v>
      </c>
      <c r="C14" s="155">
        <f t="shared" ref="C14:E14" si="0">SUM(C6:C13)</f>
        <v>-7588671</v>
      </c>
      <c r="D14" s="154">
        <f t="shared" si="0"/>
        <v>0</v>
      </c>
      <c r="E14" s="154">
        <f t="shared" si="0"/>
        <v>199354605</v>
      </c>
      <c r="F14" s="56"/>
      <c r="G14" s="156"/>
    </row>
    <row r="15" spans="1:8" ht="20.100000000000001" customHeight="1" x14ac:dyDescent="0.15">
      <c r="E15" s="157"/>
    </row>
    <row r="16" spans="1:8" ht="20.100000000000001" customHeight="1" x14ac:dyDescent="0.15">
      <c r="A16" s="157"/>
      <c r="B16" s="157"/>
    </row>
    <row r="17" spans="1:6" ht="20.100000000000001" customHeight="1" x14ac:dyDescent="0.15">
      <c r="A17" s="157"/>
      <c r="B17" s="157"/>
    </row>
    <row r="18" spans="1:6" ht="20.100000000000001" customHeight="1" x14ac:dyDescent="0.15">
      <c r="A18" s="130" t="s">
        <v>193</v>
      </c>
      <c r="B18" s="130"/>
      <c r="C18" s="130"/>
      <c r="D18" s="130"/>
      <c r="E18" s="130"/>
      <c r="F18" s="130"/>
    </row>
    <row r="19" spans="1:6" ht="20.100000000000001" customHeight="1" x14ac:dyDescent="0.15">
      <c r="A19" s="132" t="s">
        <v>189</v>
      </c>
      <c r="B19" s="132"/>
      <c r="C19" s="132"/>
      <c r="D19" s="132"/>
      <c r="E19" s="132"/>
      <c r="F19" s="132"/>
    </row>
    <row r="20" spans="1:6" ht="20.100000000000001" customHeight="1" x14ac:dyDescent="0.15">
      <c r="C20" s="158"/>
      <c r="D20" s="158"/>
      <c r="E20" s="158"/>
      <c r="F20" s="159" t="s">
        <v>255</v>
      </c>
    </row>
    <row r="21" spans="1:6" s="137" customFormat="1" ht="20.100000000000001" customHeight="1" x14ac:dyDescent="0.15">
      <c r="A21" s="4" t="s">
        <v>256</v>
      </c>
      <c r="B21" s="4" t="s">
        <v>194</v>
      </c>
      <c r="C21" s="4" t="s">
        <v>191</v>
      </c>
      <c r="D21" s="4" t="s">
        <v>195</v>
      </c>
      <c r="E21" s="4" t="s">
        <v>192</v>
      </c>
      <c r="F21" s="4" t="s">
        <v>8</v>
      </c>
    </row>
    <row r="22" spans="1:6" ht="20.100000000000001" customHeight="1" x14ac:dyDescent="0.15">
      <c r="A22" s="139"/>
      <c r="B22" s="139"/>
      <c r="C22" s="139"/>
      <c r="D22" s="139"/>
      <c r="E22" s="139"/>
      <c r="F22" s="139"/>
    </row>
    <row r="23" spans="1:6" ht="31.5" customHeight="1" x14ac:dyDescent="0.15">
      <c r="A23" s="140" t="s">
        <v>257</v>
      </c>
      <c r="B23" s="141">
        <v>1354255000</v>
      </c>
      <c r="C23" s="160"/>
      <c r="D23" s="160">
        <v>-360000</v>
      </c>
      <c r="E23" s="160">
        <f>SUM(A23:D23)</f>
        <v>1353895000</v>
      </c>
      <c r="F23" s="146" t="s">
        <v>196</v>
      </c>
    </row>
    <row r="24" spans="1:6" ht="20.100000000000001" customHeight="1" x14ac:dyDescent="0.15">
      <c r="A24" s="161"/>
      <c r="B24" s="161"/>
      <c r="C24" s="162"/>
      <c r="D24" s="162"/>
      <c r="E24" s="162"/>
      <c r="F24" s="146" t="s">
        <v>258</v>
      </c>
    </row>
    <row r="25" spans="1:6" ht="20.100000000000001" customHeight="1" x14ac:dyDescent="0.15">
      <c r="A25" s="146"/>
      <c r="B25" s="146"/>
      <c r="C25" s="146"/>
      <c r="D25" s="146"/>
      <c r="E25" s="146"/>
      <c r="F25" s="146"/>
    </row>
    <row r="26" spans="1:6" ht="20.100000000000001" customHeight="1" x14ac:dyDescent="0.15">
      <c r="A26" s="146"/>
      <c r="B26" s="146"/>
      <c r="C26" s="146"/>
      <c r="D26" s="146"/>
      <c r="E26" s="146"/>
      <c r="F26" s="146"/>
    </row>
    <row r="27" spans="1:6" ht="20.100000000000001" customHeight="1" x14ac:dyDescent="0.15">
      <c r="A27" s="146"/>
      <c r="B27" s="146"/>
      <c r="C27" s="146"/>
      <c r="D27" s="146"/>
      <c r="E27" s="146"/>
      <c r="F27" s="146"/>
    </row>
    <row r="28" spans="1:6" s="137" customFormat="1" ht="20.100000000000001" customHeight="1" x14ac:dyDescent="0.15">
      <c r="A28" s="163">
        <f>SUM(A23:A27)</f>
        <v>0</v>
      </c>
      <c r="B28" s="163">
        <f>SUM(B23:B27)</f>
        <v>1354255000</v>
      </c>
      <c r="C28" s="163">
        <f>SUM(C23:C27)</f>
        <v>0</v>
      </c>
      <c r="D28" s="163">
        <f>SUM(D23:D27)</f>
        <v>-360000</v>
      </c>
      <c r="E28" s="163">
        <f>SUM(E23:E27)</f>
        <v>1353895000</v>
      </c>
      <c r="F28" s="164"/>
    </row>
    <row r="32" spans="1:6" ht="20.100000000000001" customHeight="1" x14ac:dyDescent="0.15">
      <c r="A32" s="130" t="s">
        <v>197</v>
      </c>
      <c r="B32" s="130"/>
      <c r="C32" s="130"/>
      <c r="D32" s="130"/>
      <c r="E32" s="130"/>
      <c r="F32" s="130"/>
    </row>
    <row r="33" spans="1:6" s="2" customFormat="1" ht="20.100000000000001" customHeight="1" x14ac:dyDescent="0.15">
      <c r="A33" s="132" t="s">
        <v>189</v>
      </c>
      <c r="B33" s="132"/>
      <c r="C33" s="132"/>
      <c r="D33" s="132"/>
      <c r="E33" s="132"/>
      <c r="F33" s="132"/>
    </row>
    <row r="34" spans="1:6" s="2" customFormat="1" ht="20.100000000000001" customHeight="1" x14ac:dyDescent="0.15">
      <c r="B34" s="224"/>
      <c r="C34" s="158"/>
      <c r="D34" s="158"/>
      <c r="E34" s="158"/>
      <c r="F34" s="159" t="s">
        <v>83</v>
      </c>
    </row>
    <row r="35" spans="1:6" s="2" customFormat="1" ht="20.100000000000001" customHeight="1" x14ac:dyDescent="0.15">
      <c r="A35" s="4" t="s">
        <v>190</v>
      </c>
      <c r="B35" s="4" t="s">
        <v>194</v>
      </c>
      <c r="C35" s="4" t="s">
        <v>191</v>
      </c>
      <c r="D35" s="4" t="s">
        <v>195</v>
      </c>
      <c r="E35" s="4" t="s">
        <v>192</v>
      </c>
      <c r="F35" s="4" t="s">
        <v>8</v>
      </c>
    </row>
    <row r="36" spans="1:6" s="2" customFormat="1" ht="20.100000000000001" customHeight="1" x14ac:dyDescent="0.15">
      <c r="A36" s="139"/>
      <c r="B36" s="139"/>
      <c r="C36" s="139"/>
      <c r="D36" s="139"/>
      <c r="E36" s="139"/>
      <c r="F36" s="139"/>
    </row>
    <row r="37" spans="1:6" ht="20.100000000000001" customHeight="1" x14ac:dyDescent="0.15">
      <c r="A37" s="140" t="s">
        <v>259</v>
      </c>
      <c r="B37" s="165">
        <v>271926000</v>
      </c>
      <c r="C37" s="225">
        <v>0</v>
      </c>
      <c r="D37" s="225">
        <v>0</v>
      </c>
      <c r="E37" s="165">
        <v>271926000</v>
      </c>
      <c r="F37" s="146"/>
    </row>
    <row r="38" spans="1:6" ht="20.100000000000001" customHeight="1" x14ac:dyDescent="0.15">
      <c r="A38" s="165"/>
      <c r="B38" s="165"/>
      <c r="C38" s="225"/>
      <c r="D38" s="225"/>
      <c r="E38" s="165"/>
      <c r="F38" s="146"/>
    </row>
    <row r="39" spans="1:6" ht="20.100000000000001" customHeight="1" x14ac:dyDescent="0.15">
      <c r="A39" s="165"/>
      <c r="B39" s="165"/>
      <c r="C39" s="225"/>
      <c r="D39" s="225"/>
      <c r="E39" s="165"/>
      <c r="F39" s="146"/>
    </row>
    <row r="40" spans="1:6" ht="20.100000000000001" customHeight="1" x14ac:dyDescent="0.15">
      <c r="A40" s="163"/>
      <c r="B40" s="163">
        <v>271926000</v>
      </c>
      <c r="C40" s="226">
        <v>0</v>
      </c>
      <c r="D40" s="226">
        <v>0</v>
      </c>
      <c r="E40" s="163">
        <v>271926000</v>
      </c>
      <c r="F40" s="164"/>
    </row>
  </sheetData>
  <mergeCells count="6">
    <mergeCell ref="A1:F1"/>
    <mergeCell ref="A2:F2"/>
    <mergeCell ref="A18:F18"/>
    <mergeCell ref="A19:F19"/>
    <mergeCell ref="A32:F32"/>
    <mergeCell ref="A33:F33"/>
  </mergeCells>
  <phoneticPr fontId="10" type="noConversion"/>
  <printOptions horizontalCentered="1"/>
  <pageMargins left="0.70866141732283472" right="0.70866141732283472" top="0.86614173228346458" bottom="0.98425196850393704" header="0.31496062992125984" footer="0.31496062992125984"/>
  <pageSetup paperSize="9" scale="85" orientation="portrait" r:id="rId1"/>
  <headerFooter alignWithMargins="0">
    <oddFooter xml:space="preserve">&amp;C
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5"/>
  <sheetViews>
    <sheetView showZeros="0" view="pageBreakPreview" zoomScale="80" zoomScaleSheetLayoutView="80" workbookViewId="0">
      <selection activeCell="J16" sqref="J16"/>
    </sheetView>
  </sheetViews>
  <sheetFormatPr defaultColWidth="6.21875" defaultRowHeight="17.100000000000001" customHeight="1" x14ac:dyDescent="0.15"/>
  <cols>
    <col min="1" max="1" width="12.5546875" style="2" customWidth="1"/>
    <col min="2" max="2" width="36" style="2" bestFit="1" customWidth="1"/>
    <col min="3" max="3" width="13.21875" style="212" bestFit="1" customWidth="1"/>
    <col min="4" max="4" width="12.109375" style="2" bestFit="1" customWidth="1"/>
    <col min="5" max="5" width="10.77734375" style="167" bestFit="1" customWidth="1"/>
    <col min="6" max="6" width="15.21875" style="167" bestFit="1" customWidth="1"/>
    <col min="7" max="16384" width="6.21875" style="167"/>
  </cols>
  <sheetData>
    <row r="1" spans="1:7" ht="30" customHeight="1" x14ac:dyDescent="0.15">
      <c r="A1" s="228" t="s">
        <v>198</v>
      </c>
      <c r="B1" s="228"/>
      <c r="C1" s="228"/>
      <c r="D1" s="228"/>
      <c r="E1" s="166"/>
      <c r="F1" s="166"/>
      <c r="G1" s="166"/>
    </row>
    <row r="2" spans="1:7" ht="14.25" customHeight="1" x14ac:dyDescent="0.15">
      <c r="A2" s="229" t="s">
        <v>199</v>
      </c>
      <c r="B2" s="229"/>
      <c r="C2" s="229"/>
      <c r="D2" s="229"/>
    </row>
    <row r="3" spans="1:7" ht="14.25" customHeight="1" x14ac:dyDescent="0.15">
      <c r="A3" s="230" t="s">
        <v>0</v>
      </c>
      <c r="B3" s="230"/>
      <c r="C3" s="231"/>
      <c r="D3" s="232" t="s">
        <v>83</v>
      </c>
    </row>
    <row r="4" spans="1:7" s="168" customFormat="1" ht="20.100000000000001" customHeight="1" x14ac:dyDescent="0.15">
      <c r="A4" s="233" t="s">
        <v>2</v>
      </c>
      <c r="B4" s="233" t="s">
        <v>3</v>
      </c>
      <c r="C4" s="234" t="s">
        <v>7</v>
      </c>
      <c r="D4" s="233" t="s">
        <v>8</v>
      </c>
    </row>
    <row r="5" spans="1:7" ht="20.100000000000001" customHeight="1" x14ac:dyDescent="0.15">
      <c r="A5" s="235" t="s">
        <v>0</v>
      </c>
      <c r="B5" s="236" t="s">
        <v>0</v>
      </c>
      <c r="C5" s="237" t="s">
        <v>0</v>
      </c>
      <c r="D5" s="235"/>
    </row>
    <row r="6" spans="1:7" ht="20.100000000000001" customHeight="1" x14ac:dyDescent="0.15">
      <c r="A6" s="235" t="s">
        <v>200</v>
      </c>
      <c r="B6" s="236" t="s">
        <v>260</v>
      </c>
      <c r="C6" s="238">
        <v>8208870</v>
      </c>
      <c r="D6" s="235"/>
    </row>
    <row r="7" spans="1:7" ht="20.100000000000001" customHeight="1" x14ac:dyDescent="0.15">
      <c r="A7" s="235"/>
      <c r="B7" s="236" t="s">
        <v>261</v>
      </c>
      <c r="C7" s="238">
        <v>5324100</v>
      </c>
      <c r="D7" s="235"/>
    </row>
    <row r="8" spans="1:7" ht="20.100000000000001" customHeight="1" x14ac:dyDescent="0.15">
      <c r="A8" s="235"/>
      <c r="B8" s="236" t="s">
        <v>262</v>
      </c>
      <c r="C8" s="238">
        <v>1876150</v>
      </c>
      <c r="D8" s="235"/>
    </row>
    <row r="9" spans="1:7" ht="20.100000000000001" customHeight="1" x14ac:dyDescent="0.15">
      <c r="A9" s="235"/>
      <c r="B9" s="236" t="s">
        <v>263</v>
      </c>
      <c r="C9" s="238">
        <v>2033939.9999999998</v>
      </c>
      <c r="D9" s="235"/>
    </row>
    <row r="10" spans="1:7" ht="20.100000000000001" customHeight="1" x14ac:dyDescent="0.15">
      <c r="A10" s="235"/>
      <c r="B10" s="239"/>
      <c r="C10" s="238"/>
      <c r="D10" s="235"/>
    </row>
    <row r="11" spans="1:7" ht="20.100000000000001" customHeight="1" x14ac:dyDescent="0.15">
      <c r="A11" s="235"/>
      <c r="B11" s="239"/>
      <c r="C11" s="237"/>
      <c r="D11" s="235"/>
    </row>
    <row r="12" spans="1:7" ht="20.100000000000001" customHeight="1" x14ac:dyDescent="0.15">
      <c r="A12" s="235"/>
      <c r="B12" s="239"/>
      <c r="C12" s="237"/>
      <c r="D12" s="235"/>
    </row>
    <row r="13" spans="1:7" ht="20.100000000000001" customHeight="1" x14ac:dyDescent="0.15">
      <c r="A13" s="235"/>
      <c r="B13" s="239"/>
      <c r="C13" s="237"/>
      <c r="D13" s="235"/>
    </row>
    <row r="14" spans="1:7" ht="20.100000000000001" customHeight="1" x14ac:dyDescent="0.15">
      <c r="A14" s="235"/>
      <c r="B14" s="239"/>
      <c r="C14" s="237"/>
      <c r="D14" s="235"/>
    </row>
    <row r="15" spans="1:7" s="170" customFormat="1" ht="20.100000000000001" customHeight="1" x14ac:dyDescent="0.15">
      <c r="A15" s="240" t="s">
        <v>5</v>
      </c>
      <c r="B15" s="241"/>
      <c r="C15" s="242">
        <v>17443060</v>
      </c>
      <c r="D15" s="243"/>
      <c r="E15" s="169"/>
      <c r="F15" s="169"/>
    </row>
    <row r="16" spans="1:7" ht="17.100000000000001" customHeight="1" x14ac:dyDescent="0.15">
      <c r="A16" s="244"/>
      <c r="B16" s="244"/>
      <c r="C16" s="245"/>
      <c r="D16" s="244"/>
    </row>
    <row r="17" spans="1:4" ht="17.100000000000001" customHeight="1" x14ac:dyDescent="0.15">
      <c r="A17" s="244"/>
      <c r="B17" s="244"/>
      <c r="C17" s="245"/>
      <c r="D17" s="244"/>
    </row>
    <row r="18" spans="1:4" ht="17.100000000000001" customHeight="1" x14ac:dyDescent="0.15">
      <c r="A18" s="8"/>
      <c r="B18" s="6"/>
      <c r="C18" s="177"/>
      <c r="D18" s="8"/>
    </row>
    <row r="19" spans="1:4" ht="17.100000000000001" customHeight="1" x14ac:dyDescent="0.15">
      <c r="A19" s="8"/>
      <c r="B19" s="6"/>
      <c r="C19" s="177"/>
      <c r="D19" s="8"/>
    </row>
    <row r="20" spans="1:4" ht="17.100000000000001" customHeight="1" x14ac:dyDescent="0.15">
      <c r="A20" s="8"/>
      <c r="B20" s="6"/>
      <c r="C20" s="177"/>
      <c r="D20" s="8"/>
    </row>
    <row r="21" spans="1:4" ht="17.100000000000001" customHeight="1" x14ac:dyDescent="0.15">
      <c r="A21" s="8"/>
      <c r="B21" s="6"/>
      <c r="C21" s="177"/>
      <c r="D21" s="8"/>
    </row>
    <row r="22" spans="1:4" ht="17.100000000000001" customHeight="1" x14ac:dyDescent="0.15">
      <c r="A22" s="8"/>
      <c r="B22" s="6"/>
      <c r="C22" s="177"/>
      <c r="D22" s="8"/>
    </row>
    <row r="23" spans="1:4" ht="22.7" customHeight="1" x14ac:dyDescent="0.15">
      <c r="A23" s="8"/>
      <c r="B23" s="6"/>
      <c r="C23" s="177"/>
      <c r="D23" s="8"/>
    </row>
    <row r="24" spans="1:4" ht="17.100000000000001" customHeight="1" x14ac:dyDescent="0.15">
      <c r="A24" s="8"/>
      <c r="B24" s="8"/>
      <c r="C24" s="177"/>
      <c r="D24" s="8"/>
    </row>
    <row r="25" spans="1:4" ht="17.100000000000001" customHeight="1" x14ac:dyDescent="0.15">
      <c r="A25" s="8"/>
      <c r="B25" s="8"/>
      <c r="C25" s="177"/>
      <c r="D25" s="8"/>
    </row>
    <row r="26" spans="1:4" ht="17.100000000000001" customHeight="1" x14ac:dyDescent="0.15">
      <c r="A26" s="8"/>
      <c r="B26" s="8"/>
      <c r="C26" s="177"/>
      <c r="D26" s="8"/>
    </row>
    <row r="27" spans="1:4" ht="17.100000000000001" customHeight="1" x14ac:dyDescent="0.15">
      <c r="A27" s="8"/>
      <c r="B27" s="8"/>
      <c r="C27" s="177"/>
      <c r="D27" s="8"/>
    </row>
    <row r="28" spans="1:4" ht="17.100000000000001" customHeight="1" x14ac:dyDescent="0.15">
      <c r="A28" s="8"/>
      <c r="B28" s="8"/>
      <c r="C28" s="177"/>
      <c r="D28" s="8"/>
    </row>
    <row r="29" spans="1:4" ht="17.100000000000001" customHeight="1" x14ac:dyDescent="0.15">
      <c r="A29" s="171"/>
      <c r="B29" s="171"/>
      <c r="C29" s="227"/>
      <c r="D29" s="15"/>
    </row>
    <row r="30" spans="1:4" ht="17.100000000000001" customHeight="1" x14ac:dyDescent="0.15">
      <c r="A30" s="8"/>
      <c r="B30" s="8"/>
      <c r="C30" s="211"/>
      <c r="D30" s="8"/>
    </row>
    <row r="41" spans="3:3" ht="22.7" customHeight="1" x14ac:dyDescent="0.15"/>
    <row r="45" spans="3:3" s="2" customFormat="1" ht="17.100000000000001" customHeight="1" x14ac:dyDescent="0.15">
      <c r="C45" s="212"/>
    </row>
    <row r="47" spans="3:3" ht="15.75" customHeight="1" x14ac:dyDescent="0.15"/>
    <row r="63" ht="22.7" customHeight="1" x14ac:dyDescent="0.15"/>
    <row r="68" ht="17.25" customHeight="1" x14ac:dyDescent="0.15"/>
    <row r="81" ht="22.7" customHeight="1" x14ac:dyDescent="0.15"/>
    <row r="87" ht="15.75" customHeight="1" x14ac:dyDescent="0.15"/>
    <row r="102" ht="22.7" customHeight="1" x14ac:dyDescent="0.15"/>
    <row r="120" ht="13.5" x14ac:dyDescent="0.15"/>
    <row r="121" ht="22.7" customHeight="1" x14ac:dyDescent="0.15"/>
    <row r="134" ht="21.75" customHeight="1" x14ac:dyDescent="0.15"/>
    <row r="135" ht="21.75" customHeight="1" x14ac:dyDescent="0.15"/>
    <row r="141" ht="13.5" x14ac:dyDescent="0.15"/>
    <row r="151" ht="13.5" x14ac:dyDescent="0.15"/>
    <row r="152" ht="13.5" x14ac:dyDescent="0.15"/>
    <row r="158" ht="15.75" customHeight="1" x14ac:dyDescent="0.15"/>
    <row r="159" ht="13.5" x14ac:dyDescent="0.15"/>
    <row r="160" ht="17.25" customHeight="1" x14ac:dyDescent="0.15"/>
    <row r="162" ht="22.7" customHeight="1" x14ac:dyDescent="0.15"/>
    <row r="163" ht="22.7" customHeight="1" x14ac:dyDescent="0.15"/>
    <row r="173" ht="13.5" x14ac:dyDescent="0.15"/>
    <row r="180" ht="13.5" x14ac:dyDescent="0.15"/>
    <row r="184" ht="22.7" customHeight="1" x14ac:dyDescent="0.15"/>
    <row r="212" ht="13.5" x14ac:dyDescent="0.15"/>
    <row r="216" ht="13.5" x14ac:dyDescent="0.15"/>
    <row r="221" ht="13.5" x14ac:dyDescent="0.15"/>
    <row r="237" ht="13.5" x14ac:dyDescent="0.15"/>
    <row r="238" ht="16.5" customHeight="1" x14ac:dyDescent="0.15"/>
    <row r="251" ht="17.25" customHeight="1" x14ac:dyDescent="0.15"/>
    <row r="255" ht="13.5" x14ac:dyDescent="0.15"/>
    <row r="277" ht="13.5" x14ac:dyDescent="0.15"/>
    <row r="291" ht="13.5" x14ac:dyDescent="0.15"/>
    <row r="295" ht="13.5" x14ac:dyDescent="0.15"/>
    <row r="296" ht="13.5" x14ac:dyDescent="0.15"/>
    <row r="309" ht="13.5" x14ac:dyDescent="0.15"/>
    <row r="316" ht="13.5" x14ac:dyDescent="0.15"/>
    <row r="330" ht="13.5" x14ac:dyDescent="0.15"/>
    <row r="334" ht="13.5" x14ac:dyDescent="0.15"/>
    <row r="348" ht="13.5" x14ac:dyDescent="0.15"/>
    <row r="349" ht="16.5" customHeight="1" x14ac:dyDescent="0.15"/>
    <row r="355" ht="13.5" x14ac:dyDescent="0.15"/>
  </sheetData>
  <mergeCells count="4">
    <mergeCell ref="A1:D1"/>
    <mergeCell ref="A2:D2"/>
    <mergeCell ref="A15:B15"/>
    <mergeCell ref="A29:B29"/>
  </mergeCells>
  <phoneticPr fontId="10" type="noConversion"/>
  <printOptions horizontalCentered="1" gridLinesSet="0"/>
  <pageMargins left="0.70866141732283472" right="0.70866141732283472" top="0.86614173228346458" bottom="0.98425196850393704" header="0.31496062992125984" footer="0.31496062992125984"/>
  <pageSetup paperSize="9" orientation="portrait" r:id="rId1"/>
  <headerFooter alignWithMargins="0">
    <oddFooter xml:space="preserve">&amp;C
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5"/>
  <sheetViews>
    <sheetView showGridLines="0" view="pageBreakPreview" zoomScaleSheetLayoutView="100" workbookViewId="0">
      <pane ySplit="7" topLeftCell="A8" activePane="bottomLeft" state="frozen"/>
      <selection activeCell="J16" sqref="J16"/>
      <selection pane="bottomLeft" activeCell="J16" sqref="J16"/>
    </sheetView>
  </sheetViews>
  <sheetFormatPr defaultRowHeight="17.100000000000001" customHeight="1" x14ac:dyDescent="0.15"/>
  <cols>
    <col min="1" max="1" width="1.44140625" style="248" customWidth="1"/>
    <col min="2" max="2" width="4.44140625" style="248" customWidth="1"/>
    <col min="3" max="3" width="11.77734375" style="248" customWidth="1"/>
    <col min="4" max="4" width="10.109375" style="248" customWidth="1"/>
    <col min="5" max="5" width="13.5546875" style="248" customWidth="1"/>
    <col min="6" max="7" width="8.88671875" style="248"/>
    <col min="8" max="8" width="0" style="248" hidden="1" customWidth="1"/>
    <col min="9" max="9" width="15.21875" style="248" customWidth="1"/>
    <col min="10" max="10" width="1.44140625" style="248" customWidth="1"/>
    <col min="11" max="11" width="13.21875" style="248" bestFit="1" customWidth="1"/>
    <col min="12" max="16384" width="8.88671875" style="248"/>
  </cols>
  <sheetData>
    <row r="1" spans="1:10" ht="9" customHeight="1" thickBot="1" x14ac:dyDescent="0.25">
      <c r="A1" s="246"/>
      <c r="B1" s="247"/>
      <c r="C1" s="247"/>
      <c r="D1" s="247"/>
      <c r="E1" s="247"/>
      <c r="F1" s="247"/>
      <c r="G1" s="247"/>
      <c r="H1" s="247"/>
      <c r="I1" s="247"/>
      <c r="J1" s="246"/>
    </row>
    <row r="2" spans="1:10" ht="30.75" customHeight="1" thickTop="1" thickBot="1" x14ac:dyDescent="0.25">
      <c r="A2" s="246"/>
      <c r="B2" s="249" t="s">
        <v>265</v>
      </c>
      <c r="C2" s="250"/>
      <c r="D2" s="250"/>
      <c r="E2" s="250"/>
      <c r="F2" s="250"/>
      <c r="G2" s="250"/>
      <c r="H2" s="250"/>
      <c r="I2" s="251"/>
      <c r="J2" s="246"/>
    </row>
    <row r="3" spans="1:10" ht="9.75" customHeight="1" thickTop="1" x14ac:dyDescent="0.2">
      <c r="A3" s="246"/>
      <c r="B3" s="252"/>
      <c r="C3" s="252"/>
      <c r="D3" s="252"/>
      <c r="E3" s="252"/>
      <c r="F3" s="252"/>
      <c r="G3" s="252"/>
      <c r="H3" s="252"/>
      <c r="I3" s="252"/>
      <c r="J3" s="246"/>
    </row>
    <row r="4" spans="1:10" ht="17.100000000000001" customHeight="1" x14ac:dyDescent="0.25">
      <c r="A4" s="246"/>
      <c r="B4" s="253" t="s">
        <v>1225</v>
      </c>
      <c r="C4" s="253"/>
      <c r="D4" s="253"/>
      <c r="E4" s="253"/>
      <c r="F4" s="253"/>
      <c r="G4" s="253"/>
      <c r="H4" s="253"/>
      <c r="I4" s="253"/>
      <c r="J4" s="246"/>
    </row>
    <row r="5" spans="1:10" ht="12" customHeight="1" x14ac:dyDescent="0.2">
      <c r="A5" s="246"/>
      <c r="B5" s="247"/>
      <c r="C5" s="247"/>
      <c r="D5" s="247"/>
      <c r="E5" s="247"/>
      <c r="F5" s="247"/>
      <c r="G5" s="247"/>
      <c r="H5" s="247"/>
      <c r="I5" s="254" t="s">
        <v>266</v>
      </c>
      <c r="J5" s="246"/>
    </row>
    <row r="6" spans="1:10" ht="17.25" customHeight="1" x14ac:dyDescent="0.2">
      <c r="A6" s="255"/>
      <c r="B6" s="256" t="s">
        <v>267</v>
      </c>
      <c r="C6" s="256" t="s">
        <v>268</v>
      </c>
      <c r="D6" s="256" t="s">
        <v>269</v>
      </c>
      <c r="E6" s="256" t="s">
        <v>270</v>
      </c>
      <c r="F6" s="256" t="s">
        <v>271</v>
      </c>
      <c r="G6" s="256"/>
      <c r="H6" s="256" t="s">
        <v>272</v>
      </c>
      <c r="I6" s="257" t="s">
        <v>273</v>
      </c>
      <c r="J6" s="255"/>
    </row>
    <row r="7" spans="1:10" ht="17.100000000000001" customHeight="1" x14ac:dyDescent="0.2">
      <c r="A7" s="255"/>
      <c r="B7" s="258"/>
      <c r="C7" s="258"/>
      <c r="D7" s="258"/>
      <c r="E7" s="258"/>
      <c r="F7" s="259" t="s">
        <v>274</v>
      </c>
      <c r="G7" s="260" t="s">
        <v>275</v>
      </c>
      <c r="H7" s="258"/>
      <c r="I7" s="260" t="s">
        <v>276</v>
      </c>
      <c r="J7" s="255"/>
    </row>
    <row r="8" spans="1:10" ht="17.100000000000001" customHeight="1" x14ac:dyDescent="0.2">
      <c r="A8" s="246"/>
      <c r="B8" s="261" t="s">
        <v>277</v>
      </c>
      <c r="C8" s="261"/>
      <c r="D8" s="261"/>
      <c r="E8" s="261"/>
      <c r="F8" s="261"/>
      <c r="G8" s="261"/>
      <c r="H8" s="261"/>
      <c r="I8" s="261"/>
      <c r="J8" s="246"/>
    </row>
    <row r="9" spans="1:10" ht="17.100000000000001" customHeight="1" x14ac:dyDescent="0.2">
      <c r="A9" s="262"/>
      <c r="B9" s="263">
        <v>1</v>
      </c>
      <c r="C9" s="264" t="s">
        <v>278</v>
      </c>
      <c r="D9" s="265" t="s">
        <v>279</v>
      </c>
      <c r="E9" s="264" t="s">
        <v>280</v>
      </c>
      <c r="F9" s="266">
        <v>303</v>
      </c>
      <c r="G9" s="267">
        <v>91.657499999999999</v>
      </c>
      <c r="H9" s="268">
        <v>91000</v>
      </c>
      <c r="I9" s="268">
        <v>27270000</v>
      </c>
      <c r="J9" s="246"/>
    </row>
    <row r="10" spans="1:10" ht="17.100000000000001" customHeight="1" x14ac:dyDescent="0.2">
      <c r="A10" s="262"/>
      <c r="B10" s="263">
        <v>2</v>
      </c>
      <c r="C10" s="264" t="s">
        <v>281</v>
      </c>
      <c r="D10" s="265" t="s">
        <v>282</v>
      </c>
      <c r="E10" s="264" t="s">
        <v>280</v>
      </c>
      <c r="F10" s="269">
        <v>2689</v>
      </c>
      <c r="G10" s="267">
        <v>813.42250000000001</v>
      </c>
      <c r="H10" s="268">
        <v>91000</v>
      </c>
      <c r="I10" s="268">
        <v>242010000</v>
      </c>
      <c r="J10" s="246"/>
    </row>
    <row r="11" spans="1:10" ht="17.100000000000001" customHeight="1" x14ac:dyDescent="0.15">
      <c r="A11" s="270"/>
      <c r="B11" s="263">
        <v>3</v>
      </c>
      <c r="C11" s="271" t="s">
        <v>283</v>
      </c>
      <c r="D11" s="265" t="s">
        <v>282</v>
      </c>
      <c r="E11" s="264" t="s">
        <v>280</v>
      </c>
      <c r="F11" s="272">
        <v>165</v>
      </c>
      <c r="G11" s="267">
        <v>49.912500000000001</v>
      </c>
      <c r="H11" s="273">
        <v>20000</v>
      </c>
      <c r="I11" s="273">
        <v>2904000</v>
      </c>
      <c r="J11" s="274"/>
    </row>
    <row r="12" spans="1:10" ht="17.100000000000001" customHeight="1" x14ac:dyDescent="0.15">
      <c r="A12" s="270"/>
      <c r="B12" s="275" t="s">
        <v>284</v>
      </c>
      <c r="C12" s="276"/>
      <c r="D12" s="276"/>
      <c r="E12" s="257"/>
      <c r="F12" s="277">
        <v>3157</v>
      </c>
      <c r="G12" s="278">
        <v>954.99250000000006</v>
      </c>
      <c r="H12" s="279" t="s">
        <v>285</v>
      </c>
      <c r="I12" s="279">
        <v>272184000</v>
      </c>
      <c r="J12" s="274"/>
    </row>
    <row r="13" spans="1:10" ht="17.100000000000001" customHeight="1" x14ac:dyDescent="0.15">
      <c r="A13" s="280"/>
      <c r="B13" s="261" t="s">
        <v>286</v>
      </c>
      <c r="C13" s="261"/>
      <c r="D13" s="261"/>
      <c r="E13" s="261"/>
      <c r="F13" s="261"/>
      <c r="G13" s="261"/>
      <c r="H13" s="261"/>
      <c r="I13" s="261"/>
      <c r="J13" s="280"/>
    </row>
    <row r="14" spans="1:10" ht="17.100000000000001" customHeight="1" x14ac:dyDescent="0.15">
      <c r="A14" s="281"/>
      <c r="B14" s="282">
        <v>4</v>
      </c>
      <c r="C14" s="283" t="s">
        <v>287</v>
      </c>
      <c r="D14" s="284" t="s">
        <v>279</v>
      </c>
      <c r="E14" s="282" t="s">
        <v>280</v>
      </c>
      <c r="F14" s="285">
        <v>189023</v>
      </c>
      <c r="G14" s="286">
        <v>57179.457499999997</v>
      </c>
      <c r="H14" s="282">
        <v>91000</v>
      </c>
      <c r="I14" s="282">
        <v>17012070000</v>
      </c>
      <c r="J14" s="280"/>
    </row>
    <row r="15" spans="1:10" ht="17.100000000000001" customHeight="1" x14ac:dyDescent="0.15">
      <c r="A15" s="281"/>
      <c r="B15" s="264">
        <v>5</v>
      </c>
      <c r="C15" s="265" t="s">
        <v>288</v>
      </c>
      <c r="D15" s="287" t="s">
        <v>279</v>
      </c>
      <c r="E15" s="265" t="s">
        <v>280</v>
      </c>
      <c r="F15" s="288">
        <v>5435</v>
      </c>
      <c r="G15" s="289">
        <v>1644.0874999999999</v>
      </c>
      <c r="H15" s="265">
        <v>91000</v>
      </c>
      <c r="I15" s="265">
        <v>489150000</v>
      </c>
      <c r="J15" s="280"/>
    </row>
    <row r="16" spans="1:10" ht="17.100000000000001" customHeight="1" x14ac:dyDescent="0.15">
      <c r="A16" s="281"/>
      <c r="B16" s="265">
        <v>6</v>
      </c>
      <c r="C16" s="265" t="s">
        <v>289</v>
      </c>
      <c r="D16" s="265" t="s">
        <v>282</v>
      </c>
      <c r="E16" s="287" t="s">
        <v>290</v>
      </c>
      <c r="F16" s="290">
        <v>11521</v>
      </c>
      <c r="G16" s="291">
        <v>3485.1025</v>
      </c>
      <c r="H16" s="265">
        <v>91000</v>
      </c>
      <c r="I16" s="265">
        <v>1036890000</v>
      </c>
      <c r="J16" s="280"/>
    </row>
    <row r="17" spans="1:10" ht="17.100000000000001" customHeight="1" x14ac:dyDescent="0.15">
      <c r="A17" s="281"/>
      <c r="B17" s="264">
        <v>7</v>
      </c>
      <c r="C17" s="265" t="s">
        <v>289</v>
      </c>
      <c r="D17" s="265" t="s">
        <v>282</v>
      </c>
      <c r="E17" s="287" t="s">
        <v>291</v>
      </c>
      <c r="F17" s="290">
        <v>663</v>
      </c>
      <c r="G17" s="289">
        <v>200.5575</v>
      </c>
      <c r="H17" s="265">
        <v>91000</v>
      </c>
      <c r="I17" s="265">
        <v>59670000</v>
      </c>
      <c r="J17" s="280"/>
    </row>
    <row r="18" spans="1:10" ht="17.100000000000001" customHeight="1" x14ac:dyDescent="0.15">
      <c r="A18" s="281"/>
      <c r="B18" s="265">
        <v>8</v>
      </c>
      <c r="C18" s="288" t="s">
        <v>292</v>
      </c>
      <c r="D18" s="265" t="s">
        <v>293</v>
      </c>
      <c r="E18" s="265" t="s">
        <v>280</v>
      </c>
      <c r="F18" s="288">
        <v>1580</v>
      </c>
      <c r="G18" s="289">
        <v>477.95</v>
      </c>
      <c r="H18" s="265">
        <v>91000</v>
      </c>
      <c r="I18" s="265">
        <v>142200000</v>
      </c>
      <c r="J18" s="280"/>
    </row>
    <row r="19" spans="1:10" ht="17.100000000000001" customHeight="1" x14ac:dyDescent="0.15">
      <c r="A19" s="281"/>
      <c r="B19" s="264">
        <v>9</v>
      </c>
      <c r="C19" s="288" t="s">
        <v>294</v>
      </c>
      <c r="D19" s="265" t="s">
        <v>282</v>
      </c>
      <c r="E19" s="265" t="s">
        <v>280</v>
      </c>
      <c r="F19" s="288">
        <v>936</v>
      </c>
      <c r="G19" s="289">
        <v>283.14</v>
      </c>
      <c r="H19" s="265">
        <v>91000</v>
      </c>
      <c r="I19" s="265">
        <v>84240000</v>
      </c>
      <c r="J19" s="280"/>
    </row>
    <row r="20" spans="1:10" ht="17.100000000000001" customHeight="1" x14ac:dyDescent="0.15">
      <c r="A20" s="281"/>
      <c r="B20" s="265">
        <v>10</v>
      </c>
      <c r="C20" s="288" t="s">
        <v>295</v>
      </c>
      <c r="D20" s="265" t="s">
        <v>282</v>
      </c>
      <c r="E20" s="265" t="s">
        <v>280</v>
      </c>
      <c r="F20" s="288">
        <v>5322</v>
      </c>
      <c r="G20" s="289">
        <v>1609.905</v>
      </c>
      <c r="H20" s="292">
        <v>32100</v>
      </c>
      <c r="I20" s="292">
        <v>159127800</v>
      </c>
      <c r="J20" s="280"/>
    </row>
    <row r="21" spans="1:10" ht="17.100000000000001" customHeight="1" x14ac:dyDescent="0.15">
      <c r="A21" s="281"/>
      <c r="B21" s="264">
        <v>11</v>
      </c>
      <c r="C21" s="288" t="s">
        <v>296</v>
      </c>
      <c r="D21" s="265" t="s">
        <v>293</v>
      </c>
      <c r="E21" s="265" t="s">
        <v>280</v>
      </c>
      <c r="F21" s="288">
        <v>803</v>
      </c>
      <c r="G21" s="289">
        <v>242.9075</v>
      </c>
      <c r="H21" s="292">
        <v>91000</v>
      </c>
      <c r="I21" s="292">
        <v>72270000</v>
      </c>
      <c r="J21" s="280"/>
    </row>
    <row r="22" spans="1:10" ht="17.100000000000001" customHeight="1" x14ac:dyDescent="0.15">
      <c r="A22" s="281"/>
      <c r="B22" s="265">
        <v>12</v>
      </c>
      <c r="C22" s="288" t="s">
        <v>297</v>
      </c>
      <c r="D22" s="265" t="s">
        <v>293</v>
      </c>
      <c r="E22" s="265" t="s">
        <v>298</v>
      </c>
      <c r="F22" s="288">
        <v>3006</v>
      </c>
      <c r="G22" s="289">
        <v>909.31499999999994</v>
      </c>
      <c r="H22" s="265">
        <v>91000</v>
      </c>
      <c r="I22" s="265">
        <v>270540000</v>
      </c>
      <c r="J22" s="280"/>
    </row>
    <row r="23" spans="1:10" ht="17.100000000000001" customHeight="1" x14ac:dyDescent="0.15">
      <c r="A23" s="281"/>
      <c r="B23" s="264">
        <v>13</v>
      </c>
      <c r="C23" s="288" t="s">
        <v>299</v>
      </c>
      <c r="D23" s="287" t="s">
        <v>279</v>
      </c>
      <c r="E23" s="265" t="s">
        <v>298</v>
      </c>
      <c r="F23" s="288">
        <v>548152</v>
      </c>
      <c r="G23" s="289">
        <v>165815.97999999998</v>
      </c>
      <c r="H23" s="265">
        <v>91000</v>
      </c>
      <c r="I23" s="265">
        <v>49333680000</v>
      </c>
      <c r="J23" s="280"/>
    </row>
    <row r="24" spans="1:10" ht="17.100000000000001" customHeight="1" x14ac:dyDescent="0.15">
      <c r="A24" s="281"/>
      <c r="B24" s="265">
        <v>14</v>
      </c>
      <c r="C24" s="288" t="s">
        <v>300</v>
      </c>
      <c r="D24" s="265" t="s">
        <v>301</v>
      </c>
      <c r="E24" s="265" t="s">
        <v>280</v>
      </c>
      <c r="F24" s="288">
        <v>1146</v>
      </c>
      <c r="G24" s="289">
        <v>346.66499999999996</v>
      </c>
      <c r="H24" s="265">
        <v>91000</v>
      </c>
      <c r="I24" s="265">
        <v>103140000</v>
      </c>
      <c r="J24" s="280"/>
    </row>
    <row r="25" spans="1:10" ht="17.100000000000001" customHeight="1" x14ac:dyDescent="0.15">
      <c r="A25" s="281"/>
      <c r="B25" s="264">
        <v>15</v>
      </c>
      <c r="C25" s="288" t="s">
        <v>302</v>
      </c>
      <c r="D25" s="265" t="s">
        <v>293</v>
      </c>
      <c r="E25" s="265" t="s">
        <v>280</v>
      </c>
      <c r="F25" s="288">
        <v>623</v>
      </c>
      <c r="G25" s="289">
        <v>188.45749999999998</v>
      </c>
      <c r="H25" s="265">
        <v>91000</v>
      </c>
      <c r="I25" s="265">
        <v>56070000</v>
      </c>
      <c r="J25" s="280"/>
    </row>
    <row r="26" spans="1:10" ht="17.100000000000001" customHeight="1" x14ac:dyDescent="0.15">
      <c r="A26" s="281"/>
      <c r="B26" s="265">
        <v>16</v>
      </c>
      <c r="C26" s="288" t="s">
        <v>303</v>
      </c>
      <c r="D26" s="265" t="s">
        <v>301</v>
      </c>
      <c r="E26" s="265" t="s">
        <v>280</v>
      </c>
      <c r="F26" s="288">
        <v>1917</v>
      </c>
      <c r="G26" s="289">
        <v>579.89249999999993</v>
      </c>
      <c r="H26" s="265">
        <v>91000</v>
      </c>
      <c r="I26" s="265">
        <v>172530000</v>
      </c>
      <c r="J26" s="280"/>
    </row>
    <row r="27" spans="1:10" ht="17.100000000000001" customHeight="1" x14ac:dyDescent="0.15">
      <c r="A27" s="281"/>
      <c r="B27" s="264">
        <v>17</v>
      </c>
      <c r="C27" s="288" t="s">
        <v>304</v>
      </c>
      <c r="D27" s="265" t="s">
        <v>282</v>
      </c>
      <c r="E27" s="265" t="s">
        <v>280</v>
      </c>
      <c r="F27" s="288">
        <v>2812</v>
      </c>
      <c r="G27" s="289">
        <v>850.63</v>
      </c>
      <c r="H27" s="265">
        <v>91000</v>
      </c>
      <c r="I27" s="265">
        <v>253080000</v>
      </c>
      <c r="J27" s="280"/>
    </row>
    <row r="28" spans="1:10" ht="17.100000000000001" customHeight="1" x14ac:dyDescent="0.15">
      <c r="A28" s="281"/>
      <c r="B28" s="265">
        <v>18</v>
      </c>
      <c r="C28" s="288" t="s">
        <v>305</v>
      </c>
      <c r="D28" s="265" t="s">
        <v>301</v>
      </c>
      <c r="E28" s="265" t="s">
        <v>280</v>
      </c>
      <c r="F28" s="288">
        <v>344</v>
      </c>
      <c r="G28" s="289">
        <v>104.06</v>
      </c>
      <c r="H28" s="265">
        <v>91000</v>
      </c>
      <c r="I28" s="265">
        <v>30960000</v>
      </c>
      <c r="J28" s="280"/>
    </row>
    <row r="29" spans="1:10" ht="17.100000000000001" customHeight="1" x14ac:dyDescent="0.15">
      <c r="A29" s="281"/>
      <c r="B29" s="264">
        <v>19</v>
      </c>
      <c r="C29" s="288" t="s">
        <v>306</v>
      </c>
      <c r="D29" s="265" t="s">
        <v>282</v>
      </c>
      <c r="E29" s="265" t="s">
        <v>280</v>
      </c>
      <c r="F29" s="288">
        <v>341</v>
      </c>
      <c r="G29" s="289">
        <v>103.1525</v>
      </c>
      <c r="H29" s="265">
        <v>91000</v>
      </c>
      <c r="I29" s="265">
        <v>30690000</v>
      </c>
      <c r="J29" s="280"/>
    </row>
    <row r="30" spans="1:10" ht="17.100000000000001" customHeight="1" x14ac:dyDescent="0.15">
      <c r="A30" s="281"/>
      <c r="B30" s="265">
        <v>20</v>
      </c>
      <c r="C30" s="288" t="s">
        <v>307</v>
      </c>
      <c r="D30" s="265" t="s">
        <v>282</v>
      </c>
      <c r="E30" s="265" t="s">
        <v>280</v>
      </c>
      <c r="F30" s="288">
        <v>734</v>
      </c>
      <c r="G30" s="289">
        <v>222.035</v>
      </c>
      <c r="H30" s="265">
        <v>91000</v>
      </c>
      <c r="I30" s="265">
        <v>66060000</v>
      </c>
      <c r="J30" s="280"/>
    </row>
    <row r="31" spans="1:10" ht="17.100000000000001" customHeight="1" x14ac:dyDescent="0.15">
      <c r="A31" s="281"/>
      <c r="B31" s="264">
        <v>21</v>
      </c>
      <c r="C31" s="288" t="s">
        <v>308</v>
      </c>
      <c r="D31" s="265" t="s">
        <v>282</v>
      </c>
      <c r="E31" s="265" t="s">
        <v>280</v>
      </c>
      <c r="F31" s="288">
        <v>836</v>
      </c>
      <c r="G31" s="289">
        <v>252.89</v>
      </c>
      <c r="H31" s="265">
        <v>91000</v>
      </c>
      <c r="I31" s="265">
        <v>75240000</v>
      </c>
      <c r="J31" s="280"/>
    </row>
    <row r="32" spans="1:10" ht="17.100000000000001" customHeight="1" x14ac:dyDescent="0.15">
      <c r="A32" s="281"/>
      <c r="B32" s="265">
        <v>22</v>
      </c>
      <c r="C32" s="288" t="s">
        <v>309</v>
      </c>
      <c r="D32" s="287" t="s">
        <v>279</v>
      </c>
      <c r="E32" s="265" t="s">
        <v>280</v>
      </c>
      <c r="F32" s="288">
        <v>521</v>
      </c>
      <c r="G32" s="289">
        <v>157.60249999999999</v>
      </c>
      <c r="H32" s="265">
        <v>91000</v>
      </c>
      <c r="I32" s="265">
        <v>46890000</v>
      </c>
      <c r="J32" s="280"/>
    </row>
    <row r="33" spans="1:10" ht="17.100000000000001" customHeight="1" x14ac:dyDescent="0.15">
      <c r="A33" s="281"/>
      <c r="B33" s="264">
        <v>23</v>
      </c>
      <c r="C33" s="265" t="s">
        <v>310</v>
      </c>
      <c r="D33" s="287" t="s">
        <v>279</v>
      </c>
      <c r="E33" s="265" t="s">
        <v>280</v>
      </c>
      <c r="F33" s="288">
        <v>12948</v>
      </c>
      <c r="G33" s="289">
        <v>3916.77</v>
      </c>
      <c r="H33" s="265">
        <v>91000</v>
      </c>
      <c r="I33" s="265">
        <v>1165320000</v>
      </c>
      <c r="J33" s="280"/>
    </row>
    <row r="34" spans="1:10" ht="17.100000000000001" customHeight="1" x14ac:dyDescent="0.15">
      <c r="A34" s="281"/>
      <c r="B34" s="265">
        <v>24</v>
      </c>
      <c r="C34" s="288" t="s">
        <v>311</v>
      </c>
      <c r="D34" s="287" t="s">
        <v>279</v>
      </c>
      <c r="E34" s="265" t="s">
        <v>312</v>
      </c>
      <c r="F34" s="288">
        <v>3864</v>
      </c>
      <c r="G34" s="289">
        <v>1168.8599999999999</v>
      </c>
      <c r="H34" s="265">
        <v>91000</v>
      </c>
      <c r="I34" s="265">
        <v>347760000</v>
      </c>
      <c r="J34" s="280"/>
    </row>
    <row r="35" spans="1:10" ht="17.100000000000001" customHeight="1" x14ac:dyDescent="0.15">
      <c r="A35" s="281"/>
      <c r="B35" s="264">
        <v>25</v>
      </c>
      <c r="C35" s="288" t="s">
        <v>313</v>
      </c>
      <c r="D35" s="287" t="s">
        <v>279</v>
      </c>
      <c r="E35" s="265" t="s">
        <v>312</v>
      </c>
      <c r="F35" s="288">
        <v>67550</v>
      </c>
      <c r="G35" s="289">
        <v>20433.875</v>
      </c>
      <c r="H35" s="265">
        <v>91000</v>
      </c>
      <c r="I35" s="265">
        <v>6079500000</v>
      </c>
      <c r="J35" s="280"/>
    </row>
    <row r="36" spans="1:10" ht="17.100000000000001" customHeight="1" x14ac:dyDescent="0.15">
      <c r="A36" s="281"/>
      <c r="B36" s="265">
        <v>26</v>
      </c>
      <c r="C36" s="288" t="s">
        <v>314</v>
      </c>
      <c r="D36" s="265" t="s">
        <v>301</v>
      </c>
      <c r="E36" s="265" t="s">
        <v>280</v>
      </c>
      <c r="F36" s="288">
        <v>6992</v>
      </c>
      <c r="G36" s="289">
        <v>2115.08</v>
      </c>
      <c r="H36" s="265">
        <v>91000</v>
      </c>
      <c r="I36" s="265">
        <v>629280000</v>
      </c>
      <c r="J36" s="280"/>
    </row>
    <row r="37" spans="1:10" ht="17.100000000000001" customHeight="1" x14ac:dyDescent="0.15">
      <c r="A37" s="281"/>
      <c r="B37" s="264">
        <v>27</v>
      </c>
      <c r="C37" s="288" t="s">
        <v>315</v>
      </c>
      <c r="D37" s="287" t="s">
        <v>279</v>
      </c>
      <c r="E37" s="265" t="s">
        <v>312</v>
      </c>
      <c r="F37" s="288">
        <v>198</v>
      </c>
      <c r="G37" s="289">
        <v>59.894999999999996</v>
      </c>
      <c r="H37" s="265">
        <v>91000</v>
      </c>
      <c r="I37" s="265">
        <v>17820000</v>
      </c>
      <c r="J37" s="280"/>
    </row>
    <row r="38" spans="1:10" ht="17.100000000000001" customHeight="1" x14ac:dyDescent="0.15">
      <c r="A38" s="281"/>
      <c r="B38" s="265">
        <v>28</v>
      </c>
      <c r="C38" s="288" t="s">
        <v>316</v>
      </c>
      <c r="D38" s="265" t="s">
        <v>301</v>
      </c>
      <c r="E38" s="265" t="s">
        <v>317</v>
      </c>
      <c r="F38" s="288">
        <v>11332</v>
      </c>
      <c r="G38" s="289">
        <v>3427.93</v>
      </c>
      <c r="H38" s="265">
        <v>91000</v>
      </c>
      <c r="I38" s="265">
        <v>1019880000</v>
      </c>
      <c r="J38" s="280"/>
    </row>
    <row r="39" spans="1:10" ht="17.100000000000001" customHeight="1" x14ac:dyDescent="0.15">
      <c r="A39" s="281"/>
      <c r="B39" s="264">
        <v>29</v>
      </c>
      <c r="C39" s="288" t="s">
        <v>318</v>
      </c>
      <c r="D39" s="265" t="s">
        <v>282</v>
      </c>
      <c r="E39" s="265" t="s">
        <v>280</v>
      </c>
      <c r="F39" s="288">
        <v>127419</v>
      </c>
      <c r="G39" s="289">
        <v>38544.247499999998</v>
      </c>
      <c r="H39" s="265">
        <v>91000</v>
      </c>
      <c r="I39" s="265">
        <v>11467710000</v>
      </c>
      <c r="J39" s="280"/>
    </row>
    <row r="40" spans="1:10" ht="17.100000000000001" customHeight="1" x14ac:dyDescent="0.15">
      <c r="A40" s="281"/>
      <c r="B40" s="264">
        <v>30</v>
      </c>
      <c r="C40" s="288" t="s">
        <v>319</v>
      </c>
      <c r="D40" s="265" t="s">
        <v>282</v>
      </c>
      <c r="E40" s="265" t="s">
        <v>280</v>
      </c>
      <c r="F40" s="288">
        <v>7079</v>
      </c>
      <c r="G40" s="289">
        <v>2141.3975</v>
      </c>
      <c r="H40" s="292">
        <v>91000</v>
      </c>
      <c r="I40" s="292">
        <v>637110000</v>
      </c>
      <c r="J40" s="280"/>
    </row>
    <row r="41" spans="1:10" ht="17.100000000000001" customHeight="1" x14ac:dyDescent="0.15">
      <c r="A41" s="281"/>
      <c r="B41" s="265">
        <v>31</v>
      </c>
      <c r="C41" s="288" t="s">
        <v>320</v>
      </c>
      <c r="D41" s="265" t="s">
        <v>282</v>
      </c>
      <c r="E41" s="265" t="s">
        <v>321</v>
      </c>
      <c r="F41" s="288">
        <v>661</v>
      </c>
      <c r="G41" s="289">
        <v>199.95249999999999</v>
      </c>
      <c r="H41" s="292">
        <v>39300</v>
      </c>
      <c r="I41" s="292">
        <v>28951800</v>
      </c>
      <c r="J41" s="280"/>
    </row>
    <row r="42" spans="1:10" ht="17.100000000000001" customHeight="1" x14ac:dyDescent="0.15">
      <c r="A42" s="281"/>
      <c r="B42" s="264">
        <v>32</v>
      </c>
      <c r="C42" s="288" t="s">
        <v>322</v>
      </c>
      <c r="D42" s="265" t="s">
        <v>282</v>
      </c>
      <c r="E42" s="265" t="s">
        <v>280</v>
      </c>
      <c r="F42" s="288">
        <v>4229</v>
      </c>
      <c r="G42" s="289">
        <v>1279.2725</v>
      </c>
      <c r="H42" s="292">
        <v>91000</v>
      </c>
      <c r="I42" s="292">
        <v>380610000</v>
      </c>
      <c r="J42" s="280"/>
    </row>
    <row r="43" spans="1:10" ht="17.100000000000001" customHeight="1" x14ac:dyDescent="0.15">
      <c r="A43" s="281"/>
      <c r="B43" s="265">
        <v>33</v>
      </c>
      <c r="C43" s="288" t="s">
        <v>323</v>
      </c>
      <c r="D43" s="265" t="s">
        <v>282</v>
      </c>
      <c r="E43" s="265" t="s">
        <v>280</v>
      </c>
      <c r="F43" s="288">
        <v>4578</v>
      </c>
      <c r="G43" s="289">
        <v>1384.845</v>
      </c>
      <c r="H43" s="265">
        <v>91000</v>
      </c>
      <c r="I43" s="265">
        <v>412020000</v>
      </c>
      <c r="J43" s="280"/>
    </row>
    <row r="44" spans="1:10" ht="17.100000000000001" customHeight="1" x14ac:dyDescent="0.15">
      <c r="A44" s="281"/>
      <c r="B44" s="264">
        <v>34</v>
      </c>
      <c r="C44" s="288" t="s">
        <v>324</v>
      </c>
      <c r="D44" s="265" t="s">
        <v>282</v>
      </c>
      <c r="E44" s="265" t="s">
        <v>280</v>
      </c>
      <c r="F44" s="288">
        <v>17351</v>
      </c>
      <c r="G44" s="289">
        <v>5248.6774999999998</v>
      </c>
      <c r="H44" s="265">
        <v>91000</v>
      </c>
      <c r="I44" s="265">
        <v>1561590000</v>
      </c>
      <c r="J44" s="280"/>
    </row>
    <row r="45" spans="1:10" ht="17.100000000000001" customHeight="1" x14ac:dyDescent="0.15">
      <c r="A45" s="281"/>
      <c r="B45" s="265">
        <v>35</v>
      </c>
      <c r="C45" s="288" t="s">
        <v>325</v>
      </c>
      <c r="D45" s="265" t="s">
        <v>282</v>
      </c>
      <c r="E45" s="265" t="s">
        <v>280</v>
      </c>
      <c r="F45" s="288">
        <v>10250</v>
      </c>
      <c r="G45" s="289">
        <v>3100.625</v>
      </c>
      <c r="H45" s="265">
        <v>91000</v>
      </c>
      <c r="I45" s="265">
        <v>922500000</v>
      </c>
      <c r="J45" s="280"/>
    </row>
    <row r="46" spans="1:10" ht="17.100000000000001" customHeight="1" x14ac:dyDescent="0.15">
      <c r="A46" s="281"/>
      <c r="B46" s="293">
        <v>36</v>
      </c>
      <c r="C46" s="294" t="s">
        <v>326</v>
      </c>
      <c r="D46" s="295" t="s">
        <v>282</v>
      </c>
      <c r="E46" s="295" t="s">
        <v>280</v>
      </c>
      <c r="F46" s="294">
        <v>4368</v>
      </c>
      <c r="G46" s="296">
        <v>1321.32</v>
      </c>
      <c r="H46" s="295">
        <v>91000</v>
      </c>
      <c r="I46" s="295">
        <v>393120000</v>
      </c>
      <c r="J46" s="280"/>
    </row>
    <row r="47" spans="1:10" ht="17.100000000000001" customHeight="1" x14ac:dyDescent="0.15">
      <c r="A47" s="280"/>
      <c r="B47" s="261" t="s">
        <v>286</v>
      </c>
      <c r="C47" s="261"/>
      <c r="D47" s="261"/>
      <c r="E47" s="261"/>
      <c r="F47" s="261"/>
      <c r="G47" s="261"/>
      <c r="H47" s="261"/>
      <c r="I47" s="261"/>
      <c r="J47" s="280"/>
    </row>
    <row r="48" spans="1:10" ht="17.100000000000001" customHeight="1" x14ac:dyDescent="0.15">
      <c r="A48" s="281"/>
      <c r="B48" s="282">
        <v>37</v>
      </c>
      <c r="C48" s="283" t="s">
        <v>327</v>
      </c>
      <c r="D48" s="282" t="s">
        <v>282</v>
      </c>
      <c r="E48" s="282" t="s">
        <v>280</v>
      </c>
      <c r="F48" s="283">
        <v>6007</v>
      </c>
      <c r="G48" s="286">
        <v>1817.1174999999998</v>
      </c>
      <c r="H48" s="282">
        <v>91000</v>
      </c>
      <c r="I48" s="282">
        <v>540630000</v>
      </c>
      <c r="J48" s="280"/>
    </row>
    <row r="49" spans="1:10" ht="17.100000000000001" customHeight="1" x14ac:dyDescent="0.15">
      <c r="A49" s="281"/>
      <c r="B49" s="265">
        <v>38</v>
      </c>
      <c r="C49" s="288" t="s">
        <v>328</v>
      </c>
      <c r="D49" s="265" t="s">
        <v>282</v>
      </c>
      <c r="E49" s="265" t="s">
        <v>280</v>
      </c>
      <c r="F49" s="288">
        <v>139124</v>
      </c>
      <c r="G49" s="289">
        <v>42085.01</v>
      </c>
      <c r="H49" s="265">
        <v>91000</v>
      </c>
      <c r="I49" s="265">
        <v>12521160000</v>
      </c>
      <c r="J49" s="280"/>
    </row>
    <row r="50" spans="1:10" ht="17.100000000000001" customHeight="1" x14ac:dyDescent="0.15">
      <c r="A50" s="281"/>
      <c r="B50" s="265">
        <v>39</v>
      </c>
      <c r="C50" s="265" t="s">
        <v>329</v>
      </c>
      <c r="D50" s="265" t="s">
        <v>282</v>
      </c>
      <c r="E50" s="265" t="s">
        <v>280</v>
      </c>
      <c r="F50" s="288">
        <v>2432</v>
      </c>
      <c r="G50" s="289">
        <v>735.68</v>
      </c>
      <c r="H50" s="265">
        <v>91000</v>
      </c>
      <c r="I50" s="265">
        <v>218880000</v>
      </c>
      <c r="J50" s="280"/>
    </row>
    <row r="51" spans="1:10" ht="17.100000000000001" customHeight="1" x14ac:dyDescent="0.15">
      <c r="A51" s="281"/>
      <c r="B51" s="265">
        <v>40</v>
      </c>
      <c r="C51" s="287" t="s">
        <v>330</v>
      </c>
      <c r="D51" s="265" t="s">
        <v>282</v>
      </c>
      <c r="E51" s="265" t="s">
        <v>280</v>
      </c>
      <c r="F51" s="288">
        <v>9420</v>
      </c>
      <c r="G51" s="289">
        <v>2849.5499999999997</v>
      </c>
      <c r="H51" s="265">
        <v>91000</v>
      </c>
      <c r="I51" s="265">
        <v>847800000</v>
      </c>
      <c r="J51" s="280"/>
    </row>
    <row r="52" spans="1:10" ht="17.100000000000001" customHeight="1" x14ac:dyDescent="0.15">
      <c r="A52" s="281"/>
      <c r="B52" s="265">
        <v>41</v>
      </c>
      <c r="C52" s="287" t="s">
        <v>331</v>
      </c>
      <c r="D52" s="265" t="s">
        <v>282</v>
      </c>
      <c r="E52" s="265" t="s">
        <v>280</v>
      </c>
      <c r="F52" s="288">
        <v>3095</v>
      </c>
      <c r="G52" s="289">
        <v>936.23749999999995</v>
      </c>
      <c r="H52" s="265">
        <v>91000</v>
      </c>
      <c r="I52" s="265">
        <v>278550000</v>
      </c>
      <c r="J52" s="280"/>
    </row>
    <row r="53" spans="1:10" ht="17.100000000000001" customHeight="1" x14ac:dyDescent="0.15">
      <c r="A53" s="281"/>
      <c r="B53" s="265">
        <v>42</v>
      </c>
      <c r="C53" s="287" t="s">
        <v>332</v>
      </c>
      <c r="D53" s="265" t="s">
        <v>282</v>
      </c>
      <c r="E53" s="265" t="s">
        <v>280</v>
      </c>
      <c r="F53" s="288">
        <v>4794</v>
      </c>
      <c r="G53" s="289">
        <v>1450.1849999999999</v>
      </c>
      <c r="H53" s="265">
        <v>91000</v>
      </c>
      <c r="I53" s="265">
        <v>431460000</v>
      </c>
      <c r="J53" s="280"/>
    </row>
    <row r="54" spans="1:10" ht="17.100000000000001" customHeight="1" x14ac:dyDescent="0.15">
      <c r="A54" s="281"/>
      <c r="B54" s="265">
        <v>43</v>
      </c>
      <c r="C54" s="288" t="s">
        <v>333</v>
      </c>
      <c r="D54" s="265" t="s">
        <v>282</v>
      </c>
      <c r="E54" s="265" t="s">
        <v>280</v>
      </c>
      <c r="F54" s="288">
        <v>30136</v>
      </c>
      <c r="G54" s="289">
        <v>9116.14</v>
      </c>
      <c r="H54" s="265">
        <v>91000</v>
      </c>
      <c r="I54" s="265">
        <v>2712240000</v>
      </c>
      <c r="J54" s="280"/>
    </row>
    <row r="55" spans="1:10" ht="17.100000000000001" customHeight="1" x14ac:dyDescent="0.15">
      <c r="A55" s="281"/>
      <c r="B55" s="265">
        <v>44</v>
      </c>
      <c r="C55" s="288" t="s">
        <v>334</v>
      </c>
      <c r="D55" s="265" t="s">
        <v>282</v>
      </c>
      <c r="E55" s="265" t="s">
        <v>280</v>
      </c>
      <c r="F55" s="288">
        <v>4399</v>
      </c>
      <c r="G55" s="289">
        <v>1330.6975</v>
      </c>
      <c r="H55" s="265">
        <v>91000</v>
      </c>
      <c r="I55" s="265">
        <v>395910000</v>
      </c>
      <c r="J55" s="280"/>
    </row>
    <row r="56" spans="1:10" ht="17.100000000000001" customHeight="1" x14ac:dyDescent="0.15">
      <c r="A56" s="281"/>
      <c r="B56" s="265">
        <v>45</v>
      </c>
      <c r="C56" s="288" t="s">
        <v>335</v>
      </c>
      <c r="D56" s="265" t="s">
        <v>282</v>
      </c>
      <c r="E56" s="265" t="s">
        <v>280</v>
      </c>
      <c r="F56" s="288">
        <v>5025</v>
      </c>
      <c r="G56" s="289">
        <v>1520.0625</v>
      </c>
      <c r="H56" s="265">
        <v>91000</v>
      </c>
      <c r="I56" s="265">
        <v>452250000</v>
      </c>
      <c r="J56" s="280"/>
    </row>
    <row r="57" spans="1:10" ht="17.100000000000001" customHeight="1" x14ac:dyDescent="0.15">
      <c r="A57" s="281"/>
      <c r="B57" s="265">
        <v>46</v>
      </c>
      <c r="C57" s="288" t="s">
        <v>336</v>
      </c>
      <c r="D57" s="265" t="s">
        <v>282</v>
      </c>
      <c r="E57" s="265" t="s">
        <v>280</v>
      </c>
      <c r="F57" s="288">
        <v>2040</v>
      </c>
      <c r="G57" s="289">
        <v>617.1</v>
      </c>
      <c r="H57" s="265">
        <v>91000</v>
      </c>
      <c r="I57" s="265">
        <v>183600000</v>
      </c>
      <c r="J57" s="280"/>
    </row>
    <row r="58" spans="1:10" ht="17.100000000000001" customHeight="1" x14ac:dyDescent="0.15">
      <c r="A58" s="281"/>
      <c r="B58" s="265">
        <v>47</v>
      </c>
      <c r="C58" s="288" t="s">
        <v>337</v>
      </c>
      <c r="D58" s="265" t="s">
        <v>282</v>
      </c>
      <c r="E58" s="265" t="s">
        <v>280</v>
      </c>
      <c r="F58" s="288">
        <v>17309</v>
      </c>
      <c r="G58" s="289">
        <v>5235.9724999999999</v>
      </c>
      <c r="H58" s="265">
        <v>91000</v>
      </c>
      <c r="I58" s="265">
        <v>1557810000</v>
      </c>
      <c r="J58" s="280"/>
    </row>
    <row r="59" spans="1:10" ht="17.100000000000001" customHeight="1" x14ac:dyDescent="0.15">
      <c r="A59" s="281"/>
      <c r="B59" s="265">
        <v>48</v>
      </c>
      <c r="C59" s="288" t="s">
        <v>338</v>
      </c>
      <c r="D59" s="265" t="s">
        <v>282</v>
      </c>
      <c r="E59" s="265" t="s">
        <v>339</v>
      </c>
      <c r="F59" s="288">
        <v>9977</v>
      </c>
      <c r="G59" s="289">
        <v>3018.0425</v>
      </c>
      <c r="H59" s="292">
        <v>91000</v>
      </c>
      <c r="I59" s="292">
        <v>897930000</v>
      </c>
      <c r="J59" s="280"/>
    </row>
    <row r="60" spans="1:10" ht="17.100000000000001" customHeight="1" x14ac:dyDescent="0.15">
      <c r="A60" s="281"/>
      <c r="B60" s="265">
        <v>49</v>
      </c>
      <c r="C60" s="288" t="s">
        <v>340</v>
      </c>
      <c r="D60" s="265" t="s">
        <v>282</v>
      </c>
      <c r="E60" s="265" t="s">
        <v>280</v>
      </c>
      <c r="F60" s="288">
        <v>1286</v>
      </c>
      <c r="G60" s="289">
        <v>389.01499999999999</v>
      </c>
      <c r="H60" s="292">
        <v>39600</v>
      </c>
      <c r="I60" s="292">
        <v>56326800</v>
      </c>
      <c r="J60" s="280"/>
    </row>
    <row r="61" spans="1:10" ht="17.100000000000001" customHeight="1" x14ac:dyDescent="0.15">
      <c r="A61" s="281"/>
      <c r="B61" s="265">
        <v>50</v>
      </c>
      <c r="C61" s="288" t="s">
        <v>341</v>
      </c>
      <c r="D61" s="265" t="s">
        <v>282</v>
      </c>
      <c r="E61" s="265" t="s">
        <v>280</v>
      </c>
      <c r="F61" s="288">
        <v>13401</v>
      </c>
      <c r="G61" s="289">
        <v>4053.8024999999998</v>
      </c>
      <c r="H61" s="292">
        <v>91000</v>
      </c>
      <c r="I61" s="292">
        <v>1206090000</v>
      </c>
      <c r="J61" s="280"/>
    </row>
    <row r="62" spans="1:10" ht="17.100000000000001" customHeight="1" x14ac:dyDescent="0.15">
      <c r="A62" s="297"/>
      <c r="B62" s="265">
        <v>51</v>
      </c>
      <c r="C62" s="290" t="s">
        <v>342</v>
      </c>
      <c r="D62" s="287" t="s">
        <v>282</v>
      </c>
      <c r="E62" s="265" t="s">
        <v>280</v>
      </c>
      <c r="F62" s="298">
        <v>14911</v>
      </c>
      <c r="G62" s="291">
        <v>4510.5774999999994</v>
      </c>
      <c r="H62" s="292">
        <v>91000</v>
      </c>
      <c r="I62" s="292">
        <v>1341990000</v>
      </c>
      <c r="J62" s="299"/>
    </row>
    <row r="63" spans="1:10" ht="17.100000000000001" customHeight="1" x14ac:dyDescent="0.15">
      <c r="A63" s="297"/>
      <c r="B63" s="265">
        <v>52</v>
      </c>
      <c r="C63" s="290" t="s">
        <v>342</v>
      </c>
      <c r="D63" s="287" t="s">
        <v>282</v>
      </c>
      <c r="E63" s="287" t="s">
        <v>291</v>
      </c>
      <c r="F63" s="298">
        <v>857</v>
      </c>
      <c r="G63" s="291">
        <v>259.24250000000001</v>
      </c>
      <c r="H63" s="292">
        <v>91000</v>
      </c>
      <c r="I63" s="292">
        <v>77130000</v>
      </c>
      <c r="J63" s="299"/>
    </row>
    <row r="64" spans="1:10" ht="17.100000000000001" customHeight="1" x14ac:dyDescent="0.15">
      <c r="A64" s="281"/>
      <c r="B64" s="265">
        <v>53</v>
      </c>
      <c r="C64" s="288" t="s">
        <v>343</v>
      </c>
      <c r="D64" s="265" t="s">
        <v>282</v>
      </c>
      <c r="E64" s="265" t="s">
        <v>280</v>
      </c>
      <c r="F64" s="288">
        <v>2975</v>
      </c>
      <c r="G64" s="289">
        <v>899.9375</v>
      </c>
      <c r="H64" s="292">
        <v>20500</v>
      </c>
      <c r="I64" s="292">
        <v>55930000</v>
      </c>
      <c r="J64" s="280"/>
    </row>
    <row r="65" spans="1:10" ht="17.100000000000001" customHeight="1" x14ac:dyDescent="0.15">
      <c r="A65" s="281"/>
      <c r="B65" s="295">
        <v>54</v>
      </c>
      <c r="C65" s="295" t="s">
        <v>344</v>
      </c>
      <c r="D65" s="295" t="s">
        <v>282</v>
      </c>
      <c r="E65" s="295" t="s">
        <v>280</v>
      </c>
      <c r="F65" s="294">
        <v>80787</v>
      </c>
      <c r="G65" s="296">
        <v>24438.067500000001</v>
      </c>
      <c r="H65" s="300">
        <v>91000</v>
      </c>
      <c r="I65" s="300">
        <v>7270830000</v>
      </c>
      <c r="J65" s="280"/>
    </row>
    <row r="66" spans="1:10" ht="17.100000000000001" customHeight="1" x14ac:dyDescent="0.15">
      <c r="A66" s="270"/>
      <c r="B66" s="301" t="s">
        <v>284</v>
      </c>
      <c r="C66" s="302"/>
      <c r="D66" s="302"/>
      <c r="E66" s="257"/>
      <c r="F66" s="303">
        <v>1402509</v>
      </c>
      <c r="G66" s="304">
        <v>424258.97249999992</v>
      </c>
      <c r="H66" s="257" t="s">
        <v>285</v>
      </c>
      <c r="I66" s="257">
        <v>125604186400</v>
      </c>
      <c r="J66" s="274"/>
    </row>
    <row r="67" spans="1:10" ht="17.100000000000001" customHeight="1" x14ac:dyDescent="0.15">
      <c r="A67" s="280"/>
      <c r="B67" s="261" t="s">
        <v>345</v>
      </c>
      <c r="C67" s="261"/>
      <c r="D67" s="261"/>
      <c r="E67" s="261"/>
      <c r="F67" s="261"/>
      <c r="G67" s="261"/>
      <c r="H67" s="261"/>
      <c r="I67" s="261"/>
      <c r="J67" s="280"/>
    </row>
    <row r="68" spans="1:10" ht="17.100000000000001" customHeight="1" x14ac:dyDescent="0.15">
      <c r="A68" s="281"/>
      <c r="B68" s="282">
        <v>55</v>
      </c>
      <c r="C68" s="283" t="s">
        <v>346</v>
      </c>
      <c r="D68" s="284" t="s">
        <v>279</v>
      </c>
      <c r="E68" s="282" t="s">
        <v>280</v>
      </c>
      <c r="F68" s="282">
        <v>476073</v>
      </c>
      <c r="G68" s="286">
        <v>144012.08249999999</v>
      </c>
      <c r="H68" s="282">
        <v>91000</v>
      </c>
      <c r="I68" s="282">
        <v>42846570000</v>
      </c>
      <c r="J68" s="280"/>
    </row>
    <row r="69" spans="1:10" ht="17.100000000000001" customHeight="1" x14ac:dyDescent="0.15">
      <c r="A69" s="281"/>
      <c r="B69" s="265">
        <v>56</v>
      </c>
      <c r="C69" s="305" t="s">
        <v>347</v>
      </c>
      <c r="D69" s="265" t="s">
        <v>301</v>
      </c>
      <c r="E69" s="265" t="s">
        <v>312</v>
      </c>
      <c r="F69" s="265">
        <v>1124</v>
      </c>
      <c r="G69" s="289">
        <v>340.01</v>
      </c>
      <c r="H69" s="265">
        <v>91000</v>
      </c>
      <c r="I69" s="265">
        <v>101160000</v>
      </c>
      <c r="J69" s="280"/>
    </row>
    <row r="70" spans="1:10" ht="17.100000000000001" customHeight="1" x14ac:dyDescent="0.15">
      <c r="A70" s="281"/>
      <c r="B70" s="265">
        <v>57</v>
      </c>
      <c r="C70" s="306">
        <v>15</v>
      </c>
      <c r="D70" s="287" t="s">
        <v>279</v>
      </c>
      <c r="E70" s="265" t="s">
        <v>280</v>
      </c>
      <c r="F70" s="265">
        <v>5673</v>
      </c>
      <c r="G70" s="289">
        <v>1716.0825</v>
      </c>
      <c r="H70" s="265">
        <v>91000</v>
      </c>
      <c r="I70" s="265">
        <v>510570000</v>
      </c>
      <c r="J70" s="280"/>
    </row>
    <row r="71" spans="1:10" ht="17.100000000000001" customHeight="1" x14ac:dyDescent="0.15">
      <c r="A71" s="281"/>
      <c r="B71" s="265">
        <v>58</v>
      </c>
      <c r="C71" s="305" t="s">
        <v>348</v>
      </c>
      <c r="D71" s="287" t="s">
        <v>279</v>
      </c>
      <c r="E71" s="265" t="s">
        <v>280</v>
      </c>
      <c r="F71" s="288">
        <v>14055</v>
      </c>
      <c r="G71" s="289">
        <v>4251.6374999999998</v>
      </c>
      <c r="H71" s="265">
        <v>91000</v>
      </c>
      <c r="I71" s="265">
        <v>1264950000</v>
      </c>
      <c r="J71" s="280"/>
    </row>
    <row r="72" spans="1:10" ht="17.100000000000001" customHeight="1" x14ac:dyDescent="0.15">
      <c r="A72" s="297"/>
      <c r="B72" s="265">
        <v>59</v>
      </c>
      <c r="C72" s="307">
        <v>41</v>
      </c>
      <c r="D72" s="287" t="s">
        <v>279</v>
      </c>
      <c r="E72" s="287" t="s">
        <v>280</v>
      </c>
      <c r="F72" s="287">
        <v>154967</v>
      </c>
      <c r="G72" s="291">
        <v>46877.517500000002</v>
      </c>
      <c r="H72" s="265">
        <v>91000</v>
      </c>
      <c r="I72" s="265">
        <v>13947030000</v>
      </c>
      <c r="J72" s="299"/>
    </row>
    <row r="73" spans="1:10" ht="17.100000000000001" customHeight="1" x14ac:dyDescent="0.15">
      <c r="A73" s="297"/>
      <c r="B73" s="265">
        <v>60</v>
      </c>
      <c r="C73" s="308" t="s">
        <v>349</v>
      </c>
      <c r="D73" s="287" t="s">
        <v>279</v>
      </c>
      <c r="E73" s="287" t="s">
        <v>280</v>
      </c>
      <c r="F73" s="309">
        <v>614.6</v>
      </c>
      <c r="G73" s="291">
        <v>185.91650000000001</v>
      </c>
      <c r="H73" s="265">
        <v>91000</v>
      </c>
      <c r="I73" s="265">
        <v>55314000</v>
      </c>
      <c r="J73" s="299"/>
    </row>
    <row r="74" spans="1:10" ht="17.100000000000001" customHeight="1" x14ac:dyDescent="0.15">
      <c r="A74" s="297"/>
      <c r="B74" s="265">
        <v>61</v>
      </c>
      <c r="C74" s="307" t="s">
        <v>350</v>
      </c>
      <c r="D74" s="287" t="s">
        <v>279</v>
      </c>
      <c r="E74" s="287" t="s">
        <v>280</v>
      </c>
      <c r="F74" s="309">
        <v>37.799999999999997</v>
      </c>
      <c r="G74" s="291">
        <v>11.434499999999998</v>
      </c>
      <c r="H74" s="265">
        <v>91000</v>
      </c>
      <c r="I74" s="265">
        <v>3401999.9999999995</v>
      </c>
      <c r="J74" s="299"/>
    </row>
    <row r="75" spans="1:10" ht="17.100000000000001" customHeight="1" x14ac:dyDescent="0.15">
      <c r="A75" s="281"/>
      <c r="B75" s="265">
        <v>62</v>
      </c>
      <c r="C75" s="310" t="s">
        <v>351</v>
      </c>
      <c r="D75" s="265" t="s">
        <v>301</v>
      </c>
      <c r="E75" s="265" t="s">
        <v>280</v>
      </c>
      <c r="F75" s="311">
        <v>2714</v>
      </c>
      <c r="G75" s="289">
        <v>820.98500000000001</v>
      </c>
      <c r="H75" s="265">
        <v>91000</v>
      </c>
      <c r="I75" s="265">
        <v>244260000</v>
      </c>
      <c r="J75" s="280"/>
    </row>
    <row r="76" spans="1:10" ht="17.100000000000001" customHeight="1" x14ac:dyDescent="0.15">
      <c r="A76" s="281"/>
      <c r="B76" s="265">
        <v>63</v>
      </c>
      <c r="C76" s="306">
        <v>56</v>
      </c>
      <c r="D76" s="287" t="s">
        <v>279</v>
      </c>
      <c r="E76" s="265" t="s">
        <v>280</v>
      </c>
      <c r="F76" s="311">
        <v>4803</v>
      </c>
      <c r="G76" s="289">
        <v>1452.9075</v>
      </c>
      <c r="H76" s="265">
        <v>91000</v>
      </c>
      <c r="I76" s="265">
        <v>432270000</v>
      </c>
      <c r="J76" s="280"/>
    </row>
    <row r="77" spans="1:10" ht="17.100000000000001" customHeight="1" x14ac:dyDescent="0.15">
      <c r="A77" s="281"/>
      <c r="B77" s="265">
        <v>64</v>
      </c>
      <c r="C77" s="306">
        <v>62</v>
      </c>
      <c r="D77" s="287" t="s">
        <v>279</v>
      </c>
      <c r="E77" s="265" t="s">
        <v>280</v>
      </c>
      <c r="F77" s="265">
        <v>73226</v>
      </c>
      <c r="G77" s="289">
        <v>22150.864999999998</v>
      </c>
      <c r="H77" s="265">
        <v>91000</v>
      </c>
      <c r="I77" s="265">
        <v>6590340000</v>
      </c>
      <c r="J77" s="280"/>
    </row>
    <row r="78" spans="1:10" ht="17.100000000000001" customHeight="1" x14ac:dyDescent="0.15">
      <c r="A78" s="281"/>
      <c r="B78" s="265">
        <v>65</v>
      </c>
      <c r="C78" s="306">
        <v>69</v>
      </c>
      <c r="D78" s="265" t="s">
        <v>301</v>
      </c>
      <c r="E78" s="265" t="s">
        <v>280</v>
      </c>
      <c r="F78" s="265">
        <v>539</v>
      </c>
      <c r="G78" s="289">
        <v>163.04749999999999</v>
      </c>
      <c r="H78" s="265">
        <v>91000</v>
      </c>
      <c r="I78" s="265">
        <v>48510000</v>
      </c>
      <c r="J78" s="280"/>
    </row>
    <row r="79" spans="1:10" ht="17.100000000000001" customHeight="1" x14ac:dyDescent="0.15">
      <c r="A79" s="281"/>
      <c r="B79" s="265">
        <v>66</v>
      </c>
      <c r="C79" s="306">
        <v>70</v>
      </c>
      <c r="D79" s="265" t="s">
        <v>293</v>
      </c>
      <c r="E79" s="265" t="s">
        <v>280</v>
      </c>
      <c r="F79" s="265">
        <v>932</v>
      </c>
      <c r="G79" s="289">
        <v>281.93</v>
      </c>
      <c r="H79" s="265">
        <v>91000</v>
      </c>
      <c r="I79" s="265">
        <v>83880000</v>
      </c>
      <c r="J79" s="280"/>
    </row>
    <row r="80" spans="1:10" ht="17.100000000000001" customHeight="1" x14ac:dyDescent="0.15">
      <c r="A80" s="281"/>
      <c r="B80" s="265">
        <v>67</v>
      </c>
      <c r="C80" s="306">
        <v>101</v>
      </c>
      <c r="D80" s="265" t="s">
        <v>301</v>
      </c>
      <c r="E80" s="265" t="s">
        <v>312</v>
      </c>
      <c r="F80" s="265">
        <v>387</v>
      </c>
      <c r="G80" s="289">
        <v>117.0675</v>
      </c>
      <c r="H80" s="265">
        <v>91000</v>
      </c>
      <c r="I80" s="265">
        <v>34830000</v>
      </c>
      <c r="J80" s="280"/>
    </row>
    <row r="81" spans="1:10" ht="17.100000000000001" customHeight="1" x14ac:dyDescent="0.2">
      <c r="A81" s="262"/>
      <c r="B81" s="265">
        <v>68</v>
      </c>
      <c r="C81" s="312" t="s">
        <v>352</v>
      </c>
      <c r="D81" s="264" t="s">
        <v>353</v>
      </c>
      <c r="E81" s="265" t="s">
        <v>354</v>
      </c>
      <c r="F81" s="313">
        <v>2.5</v>
      </c>
      <c r="G81" s="291">
        <v>0.75624999999999998</v>
      </c>
      <c r="H81" s="292">
        <v>665000</v>
      </c>
      <c r="I81" s="292">
        <v>1592500</v>
      </c>
      <c r="J81" s="246"/>
    </row>
    <row r="82" spans="1:10" ht="17.100000000000001" customHeight="1" x14ac:dyDescent="0.2">
      <c r="A82" s="262"/>
      <c r="B82" s="265">
        <v>69</v>
      </c>
      <c r="C82" s="312" t="s">
        <v>355</v>
      </c>
      <c r="D82" s="271" t="s">
        <v>353</v>
      </c>
      <c r="E82" s="265" t="s">
        <v>354</v>
      </c>
      <c r="F82" s="313">
        <v>4.8</v>
      </c>
      <c r="G82" s="291">
        <v>1.452</v>
      </c>
      <c r="H82" s="292">
        <v>665000</v>
      </c>
      <c r="I82" s="292">
        <v>3057600</v>
      </c>
      <c r="J82" s="246"/>
    </row>
    <row r="83" spans="1:10" ht="17.100000000000001" customHeight="1" x14ac:dyDescent="0.2">
      <c r="A83" s="262"/>
      <c r="B83" s="265">
        <v>70</v>
      </c>
      <c r="C83" s="312" t="s">
        <v>356</v>
      </c>
      <c r="D83" s="271" t="s">
        <v>353</v>
      </c>
      <c r="E83" s="265" t="s">
        <v>354</v>
      </c>
      <c r="F83" s="313">
        <v>64.599999999999994</v>
      </c>
      <c r="G83" s="291">
        <v>19.541499999999999</v>
      </c>
      <c r="H83" s="292">
        <v>665000</v>
      </c>
      <c r="I83" s="292">
        <v>41150200</v>
      </c>
      <c r="J83" s="246"/>
    </row>
    <row r="84" spans="1:10" ht="17.100000000000001" customHeight="1" x14ac:dyDescent="0.15">
      <c r="A84" s="281"/>
      <c r="B84" s="265">
        <v>71</v>
      </c>
      <c r="C84" s="306">
        <v>125</v>
      </c>
      <c r="D84" s="265" t="s">
        <v>282</v>
      </c>
      <c r="E84" s="265" t="s">
        <v>280</v>
      </c>
      <c r="F84" s="265">
        <v>1688</v>
      </c>
      <c r="G84" s="291">
        <v>510.62</v>
      </c>
      <c r="H84" s="292">
        <v>91000</v>
      </c>
      <c r="I84" s="292">
        <v>151920000</v>
      </c>
      <c r="J84" s="280"/>
    </row>
    <row r="85" spans="1:10" ht="17.100000000000001" customHeight="1" x14ac:dyDescent="0.15">
      <c r="A85" s="281"/>
      <c r="B85" s="295">
        <v>72</v>
      </c>
      <c r="C85" s="314" t="s">
        <v>357</v>
      </c>
      <c r="D85" s="295" t="s">
        <v>282</v>
      </c>
      <c r="E85" s="295" t="s">
        <v>358</v>
      </c>
      <c r="F85" s="295">
        <v>527</v>
      </c>
      <c r="G85" s="296">
        <v>159.41749999999999</v>
      </c>
      <c r="H85" s="300">
        <v>53100</v>
      </c>
      <c r="I85" s="300">
        <v>29248500</v>
      </c>
      <c r="J85" s="280"/>
    </row>
    <row r="86" spans="1:10" ht="17.100000000000001" customHeight="1" x14ac:dyDescent="0.15">
      <c r="A86" s="280"/>
      <c r="B86" s="261" t="s">
        <v>345</v>
      </c>
      <c r="C86" s="261"/>
      <c r="D86" s="261"/>
      <c r="E86" s="261"/>
      <c r="F86" s="261"/>
      <c r="G86" s="261"/>
      <c r="H86" s="261"/>
      <c r="I86" s="261"/>
      <c r="J86" s="280"/>
    </row>
    <row r="87" spans="1:10" ht="17.100000000000001" customHeight="1" x14ac:dyDescent="0.15">
      <c r="A87" s="281"/>
      <c r="B87" s="282">
        <v>73</v>
      </c>
      <c r="C87" s="315">
        <v>311</v>
      </c>
      <c r="D87" s="282" t="s">
        <v>282</v>
      </c>
      <c r="E87" s="282" t="s">
        <v>280</v>
      </c>
      <c r="F87" s="286">
        <v>2054</v>
      </c>
      <c r="G87" s="316">
        <v>621.33500000000004</v>
      </c>
      <c r="H87" s="317">
        <v>24800</v>
      </c>
      <c r="I87" s="317">
        <v>57922800</v>
      </c>
      <c r="J87" s="280"/>
    </row>
    <row r="88" spans="1:10" ht="17.100000000000001" customHeight="1" x14ac:dyDescent="0.15">
      <c r="A88" s="281"/>
      <c r="B88" s="265">
        <v>74</v>
      </c>
      <c r="C88" s="265" t="s">
        <v>359</v>
      </c>
      <c r="D88" s="265" t="s">
        <v>282</v>
      </c>
      <c r="E88" s="265" t="s">
        <v>280</v>
      </c>
      <c r="F88" s="289">
        <v>2280</v>
      </c>
      <c r="G88" s="291">
        <v>689.69999999999993</v>
      </c>
      <c r="H88" s="318">
        <v>26800</v>
      </c>
      <c r="I88" s="318">
        <v>64296000</v>
      </c>
      <c r="J88" s="280"/>
    </row>
    <row r="89" spans="1:10" ht="17.100000000000001" customHeight="1" x14ac:dyDescent="0.15">
      <c r="A89" s="281"/>
      <c r="B89" s="265">
        <v>75</v>
      </c>
      <c r="C89" s="265" t="s">
        <v>360</v>
      </c>
      <c r="D89" s="265" t="s">
        <v>282</v>
      </c>
      <c r="E89" s="265" t="s">
        <v>280</v>
      </c>
      <c r="F89" s="289">
        <v>3298</v>
      </c>
      <c r="G89" s="291">
        <v>997.64499999999998</v>
      </c>
      <c r="H89" s="318">
        <v>26800</v>
      </c>
      <c r="I89" s="318">
        <v>93003600</v>
      </c>
      <c r="J89" s="280"/>
    </row>
    <row r="90" spans="1:10" ht="17.100000000000001" customHeight="1" x14ac:dyDescent="0.15">
      <c r="A90" s="281"/>
      <c r="B90" s="265">
        <v>76</v>
      </c>
      <c r="C90" s="306">
        <v>319</v>
      </c>
      <c r="D90" s="287" t="s">
        <v>279</v>
      </c>
      <c r="E90" s="265" t="s">
        <v>280</v>
      </c>
      <c r="F90" s="289">
        <v>9646</v>
      </c>
      <c r="G90" s="291">
        <v>2917.915</v>
      </c>
      <c r="H90" s="289">
        <v>91000</v>
      </c>
      <c r="I90" s="289">
        <v>868140000</v>
      </c>
      <c r="J90" s="280"/>
    </row>
    <row r="91" spans="1:10" ht="17.100000000000001" customHeight="1" x14ac:dyDescent="0.15">
      <c r="A91" s="281"/>
      <c r="B91" s="265">
        <v>77</v>
      </c>
      <c r="C91" s="306">
        <v>321</v>
      </c>
      <c r="D91" s="287" t="s">
        <v>279</v>
      </c>
      <c r="E91" s="265" t="s">
        <v>280</v>
      </c>
      <c r="F91" s="289">
        <v>228</v>
      </c>
      <c r="G91" s="291">
        <v>68.97</v>
      </c>
      <c r="H91" s="289">
        <v>91000</v>
      </c>
      <c r="I91" s="289">
        <v>20520000</v>
      </c>
      <c r="J91" s="280"/>
    </row>
    <row r="92" spans="1:10" ht="17.100000000000001" customHeight="1" x14ac:dyDescent="0.15">
      <c r="A92" s="281"/>
      <c r="B92" s="265">
        <v>78</v>
      </c>
      <c r="C92" s="306">
        <v>322</v>
      </c>
      <c r="D92" s="287" t="s">
        <v>279</v>
      </c>
      <c r="E92" s="265" t="s">
        <v>280</v>
      </c>
      <c r="F92" s="289">
        <v>1065</v>
      </c>
      <c r="G92" s="291">
        <v>322.16249999999997</v>
      </c>
      <c r="H92" s="318">
        <v>91000</v>
      </c>
      <c r="I92" s="318">
        <v>95850000</v>
      </c>
      <c r="J92" s="280"/>
    </row>
    <row r="93" spans="1:10" ht="17.100000000000001" customHeight="1" x14ac:dyDescent="0.15">
      <c r="A93" s="281"/>
      <c r="B93" s="265">
        <v>79</v>
      </c>
      <c r="C93" s="306">
        <v>325</v>
      </c>
      <c r="D93" s="265" t="s">
        <v>282</v>
      </c>
      <c r="E93" s="265" t="s">
        <v>280</v>
      </c>
      <c r="F93" s="289">
        <v>698</v>
      </c>
      <c r="G93" s="291">
        <v>211.14499999999998</v>
      </c>
      <c r="H93" s="318">
        <v>23300</v>
      </c>
      <c r="I93" s="318">
        <v>15356000</v>
      </c>
      <c r="J93" s="280"/>
    </row>
    <row r="94" spans="1:10" ht="17.100000000000001" customHeight="1" x14ac:dyDescent="0.2">
      <c r="A94" s="262"/>
      <c r="B94" s="265">
        <v>80</v>
      </c>
      <c r="C94" s="312">
        <v>327</v>
      </c>
      <c r="D94" s="265" t="s">
        <v>282</v>
      </c>
      <c r="E94" s="265" t="s">
        <v>280</v>
      </c>
      <c r="F94" s="319">
        <v>790</v>
      </c>
      <c r="G94" s="291">
        <v>238.97499999999999</v>
      </c>
      <c r="H94" s="318">
        <v>5420</v>
      </c>
      <c r="I94" s="318">
        <v>4036900</v>
      </c>
      <c r="J94" s="246"/>
    </row>
    <row r="95" spans="1:10" ht="17.100000000000001" customHeight="1" x14ac:dyDescent="0.15">
      <c r="A95" s="281"/>
      <c r="B95" s="265">
        <v>81</v>
      </c>
      <c r="C95" s="306">
        <v>328</v>
      </c>
      <c r="D95" s="287" t="s">
        <v>279</v>
      </c>
      <c r="E95" s="265" t="s">
        <v>280</v>
      </c>
      <c r="F95" s="289">
        <v>172</v>
      </c>
      <c r="G95" s="291">
        <v>52.03</v>
      </c>
      <c r="H95" s="318">
        <v>91000</v>
      </c>
      <c r="I95" s="318">
        <v>15480000</v>
      </c>
      <c r="J95" s="280"/>
    </row>
    <row r="96" spans="1:10" ht="17.100000000000001" customHeight="1" x14ac:dyDescent="0.2">
      <c r="A96" s="262"/>
      <c r="B96" s="265">
        <v>82</v>
      </c>
      <c r="C96" s="312">
        <v>330</v>
      </c>
      <c r="D96" s="265" t="s">
        <v>282</v>
      </c>
      <c r="E96" s="265" t="s">
        <v>280</v>
      </c>
      <c r="F96" s="319">
        <v>1574</v>
      </c>
      <c r="G96" s="291">
        <v>476.13499999999999</v>
      </c>
      <c r="H96" s="318">
        <v>4970</v>
      </c>
      <c r="I96" s="318">
        <v>7366320</v>
      </c>
      <c r="J96" s="246"/>
    </row>
    <row r="97" spans="1:10" ht="17.100000000000001" customHeight="1" x14ac:dyDescent="0.15">
      <c r="A97" s="281"/>
      <c r="B97" s="265">
        <v>83</v>
      </c>
      <c r="C97" s="265" t="s">
        <v>361</v>
      </c>
      <c r="D97" s="265" t="s">
        <v>301</v>
      </c>
      <c r="E97" s="265" t="s">
        <v>280</v>
      </c>
      <c r="F97" s="289">
        <v>582</v>
      </c>
      <c r="G97" s="291">
        <v>176.05500000000001</v>
      </c>
      <c r="H97" s="318">
        <v>91000</v>
      </c>
      <c r="I97" s="318">
        <v>52380000</v>
      </c>
      <c r="J97" s="280"/>
    </row>
    <row r="98" spans="1:10" ht="17.100000000000001" customHeight="1" x14ac:dyDescent="0.15">
      <c r="A98" s="281"/>
      <c r="B98" s="265">
        <v>84</v>
      </c>
      <c r="C98" s="265" t="s">
        <v>362</v>
      </c>
      <c r="D98" s="265" t="s">
        <v>301</v>
      </c>
      <c r="E98" s="265" t="s">
        <v>280</v>
      </c>
      <c r="F98" s="289">
        <v>899</v>
      </c>
      <c r="G98" s="291">
        <v>271.94749999999999</v>
      </c>
      <c r="H98" s="318">
        <v>91000</v>
      </c>
      <c r="I98" s="318">
        <v>80910000</v>
      </c>
      <c r="J98" s="280"/>
    </row>
    <row r="99" spans="1:10" ht="17.100000000000001" customHeight="1" x14ac:dyDescent="0.15">
      <c r="A99" s="281"/>
      <c r="B99" s="265">
        <v>85</v>
      </c>
      <c r="C99" s="265" t="s">
        <v>363</v>
      </c>
      <c r="D99" s="265" t="s">
        <v>301</v>
      </c>
      <c r="E99" s="265" t="s">
        <v>280</v>
      </c>
      <c r="F99" s="289">
        <v>916</v>
      </c>
      <c r="G99" s="289">
        <v>277.08999999999997</v>
      </c>
      <c r="H99" s="318">
        <v>91000</v>
      </c>
      <c r="I99" s="318">
        <v>82440000</v>
      </c>
      <c r="J99" s="280"/>
    </row>
    <row r="100" spans="1:10" ht="17.100000000000001" customHeight="1" x14ac:dyDescent="0.15">
      <c r="A100" s="281"/>
      <c r="B100" s="265">
        <v>86</v>
      </c>
      <c r="C100" s="310" t="s">
        <v>364</v>
      </c>
      <c r="D100" s="265" t="s">
        <v>282</v>
      </c>
      <c r="E100" s="265" t="s">
        <v>280</v>
      </c>
      <c r="F100" s="289">
        <v>90989</v>
      </c>
      <c r="G100" s="289">
        <v>27524.172500000001</v>
      </c>
      <c r="H100" s="318">
        <v>91000</v>
      </c>
      <c r="I100" s="318">
        <v>8189010000</v>
      </c>
      <c r="J100" s="280"/>
    </row>
    <row r="101" spans="1:10" ht="17.100000000000001" customHeight="1" x14ac:dyDescent="0.15">
      <c r="A101" s="281"/>
      <c r="B101" s="265">
        <v>87</v>
      </c>
      <c r="C101" s="310" t="s">
        <v>365</v>
      </c>
      <c r="D101" s="265" t="s">
        <v>282</v>
      </c>
      <c r="E101" s="265" t="s">
        <v>280</v>
      </c>
      <c r="F101" s="289">
        <v>5336</v>
      </c>
      <c r="G101" s="289">
        <v>1614.1399999999999</v>
      </c>
      <c r="H101" s="318">
        <v>91000</v>
      </c>
      <c r="I101" s="318">
        <v>480240000</v>
      </c>
      <c r="J101" s="280"/>
    </row>
    <row r="102" spans="1:10" ht="17.100000000000001" customHeight="1" x14ac:dyDescent="0.15">
      <c r="A102" s="281"/>
      <c r="B102" s="265">
        <v>88</v>
      </c>
      <c r="C102" s="320" t="s">
        <v>366</v>
      </c>
      <c r="D102" s="265" t="s">
        <v>282</v>
      </c>
      <c r="E102" s="265" t="s">
        <v>280</v>
      </c>
      <c r="F102" s="289">
        <v>2552</v>
      </c>
      <c r="G102" s="289">
        <v>771.98</v>
      </c>
      <c r="H102" s="318">
        <v>91000</v>
      </c>
      <c r="I102" s="318">
        <v>229680000</v>
      </c>
      <c r="J102" s="280"/>
    </row>
    <row r="103" spans="1:10" ht="17.100000000000001" customHeight="1" x14ac:dyDescent="0.15">
      <c r="A103" s="281"/>
      <c r="B103" s="265">
        <v>89</v>
      </c>
      <c r="C103" s="320" t="s">
        <v>367</v>
      </c>
      <c r="D103" s="265" t="s">
        <v>282</v>
      </c>
      <c r="E103" s="265" t="s">
        <v>280</v>
      </c>
      <c r="F103" s="289">
        <v>2683</v>
      </c>
      <c r="G103" s="289">
        <v>811.60749999999996</v>
      </c>
      <c r="H103" s="318">
        <v>91000</v>
      </c>
      <c r="I103" s="318">
        <v>241470000</v>
      </c>
      <c r="J103" s="280"/>
    </row>
    <row r="104" spans="1:10" ht="17.100000000000001" customHeight="1" x14ac:dyDescent="0.15">
      <c r="A104" s="281"/>
      <c r="B104" s="265">
        <v>90</v>
      </c>
      <c r="C104" s="310" t="s">
        <v>368</v>
      </c>
      <c r="D104" s="265" t="s">
        <v>282</v>
      </c>
      <c r="E104" s="265" t="s">
        <v>280</v>
      </c>
      <c r="F104" s="289">
        <v>53049</v>
      </c>
      <c r="G104" s="289">
        <v>16047.3225</v>
      </c>
      <c r="H104" s="318">
        <v>91000</v>
      </c>
      <c r="I104" s="318">
        <v>4774410000</v>
      </c>
      <c r="J104" s="280"/>
    </row>
    <row r="105" spans="1:10" ht="17.100000000000001" customHeight="1" x14ac:dyDescent="0.15">
      <c r="A105" s="281"/>
      <c r="B105" s="265">
        <v>91</v>
      </c>
      <c r="C105" s="310" t="s">
        <v>369</v>
      </c>
      <c r="D105" s="265" t="s">
        <v>282</v>
      </c>
      <c r="E105" s="265" t="s">
        <v>280</v>
      </c>
      <c r="F105" s="289">
        <v>30649</v>
      </c>
      <c r="G105" s="289">
        <v>9271.3225000000002</v>
      </c>
      <c r="H105" s="318">
        <v>91000</v>
      </c>
      <c r="I105" s="318">
        <v>2758410000</v>
      </c>
      <c r="J105" s="280"/>
    </row>
    <row r="106" spans="1:10" ht="17.100000000000001" customHeight="1" x14ac:dyDescent="0.15">
      <c r="A106" s="281"/>
      <c r="B106" s="265">
        <v>92</v>
      </c>
      <c r="C106" s="310" t="s">
        <v>370</v>
      </c>
      <c r="D106" s="265" t="s">
        <v>282</v>
      </c>
      <c r="E106" s="265" t="s">
        <v>280</v>
      </c>
      <c r="F106" s="289">
        <v>7383</v>
      </c>
      <c r="G106" s="289">
        <v>2233.3575000000001</v>
      </c>
      <c r="H106" s="318">
        <v>91000</v>
      </c>
      <c r="I106" s="318">
        <v>664470000</v>
      </c>
      <c r="J106" s="280"/>
    </row>
    <row r="107" spans="1:10" ht="17.100000000000001" customHeight="1" x14ac:dyDescent="0.15">
      <c r="A107" s="281"/>
      <c r="B107" s="265">
        <v>93</v>
      </c>
      <c r="C107" s="320" t="s">
        <v>371</v>
      </c>
      <c r="D107" s="265" t="s">
        <v>282</v>
      </c>
      <c r="E107" s="265" t="s">
        <v>280</v>
      </c>
      <c r="F107" s="289">
        <v>2019</v>
      </c>
      <c r="G107" s="289">
        <v>610.74749999999995</v>
      </c>
      <c r="H107" s="318">
        <v>91000</v>
      </c>
      <c r="I107" s="318">
        <v>181710000</v>
      </c>
      <c r="J107" s="280"/>
    </row>
    <row r="108" spans="1:10" ht="17.100000000000001" customHeight="1" x14ac:dyDescent="0.15">
      <c r="A108" s="281"/>
      <c r="B108" s="265">
        <v>94</v>
      </c>
      <c r="C108" s="320" t="s">
        <v>372</v>
      </c>
      <c r="D108" s="265" t="s">
        <v>282</v>
      </c>
      <c r="E108" s="265" t="s">
        <v>280</v>
      </c>
      <c r="F108" s="291">
        <v>12740</v>
      </c>
      <c r="G108" s="289">
        <v>3853.85</v>
      </c>
      <c r="H108" s="318">
        <v>91000</v>
      </c>
      <c r="I108" s="318">
        <v>1146600000</v>
      </c>
      <c r="J108" s="280"/>
    </row>
    <row r="109" spans="1:10" ht="17.100000000000001" customHeight="1" x14ac:dyDescent="0.15">
      <c r="A109" s="281"/>
      <c r="B109" s="265">
        <v>95</v>
      </c>
      <c r="C109" s="320" t="s">
        <v>373</v>
      </c>
      <c r="D109" s="265" t="s">
        <v>282</v>
      </c>
      <c r="E109" s="265" t="s">
        <v>358</v>
      </c>
      <c r="F109" s="291">
        <v>3138</v>
      </c>
      <c r="G109" s="289">
        <v>949.245</v>
      </c>
      <c r="H109" s="318">
        <v>91000</v>
      </c>
      <c r="I109" s="318">
        <v>282420000</v>
      </c>
      <c r="J109" s="280"/>
    </row>
    <row r="110" spans="1:10" ht="17.100000000000001" customHeight="1" x14ac:dyDescent="0.15">
      <c r="A110" s="281"/>
      <c r="B110" s="265">
        <v>96</v>
      </c>
      <c r="C110" s="310" t="s">
        <v>374</v>
      </c>
      <c r="D110" s="265" t="s">
        <v>282</v>
      </c>
      <c r="E110" s="265" t="s">
        <v>280</v>
      </c>
      <c r="F110" s="291">
        <v>12896</v>
      </c>
      <c r="G110" s="289">
        <v>3901.04</v>
      </c>
      <c r="H110" s="318">
        <v>91000</v>
      </c>
      <c r="I110" s="318">
        <v>1160640000</v>
      </c>
      <c r="J110" s="280"/>
    </row>
    <row r="111" spans="1:10" ht="17.100000000000001" customHeight="1" x14ac:dyDescent="0.15">
      <c r="A111" s="281"/>
      <c r="B111" s="265">
        <v>97</v>
      </c>
      <c r="C111" s="320" t="s">
        <v>375</v>
      </c>
      <c r="D111" s="265" t="s">
        <v>282</v>
      </c>
      <c r="E111" s="265" t="s">
        <v>280</v>
      </c>
      <c r="F111" s="291">
        <v>6667</v>
      </c>
      <c r="G111" s="289">
        <v>2016.7674999999999</v>
      </c>
      <c r="H111" s="289">
        <v>91000</v>
      </c>
      <c r="I111" s="289">
        <v>600030000</v>
      </c>
      <c r="J111" s="280"/>
    </row>
    <row r="112" spans="1:10" ht="17.100000000000001" customHeight="1" x14ac:dyDescent="0.15">
      <c r="A112" s="281"/>
      <c r="B112" s="265">
        <v>98</v>
      </c>
      <c r="C112" s="320" t="s">
        <v>376</v>
      </c>
      <c r="D112" s="265" t="s">
        <v>282</v>
      </c>
      <c r="E112" s="265" t="s">
        <v>280</v>
      </c>
      <c r="F112" s="291">
        <v>7938</v>
      </c>
      <c r="G112" s="289">
        <v>2401.2449999999999</v>
      </c>
      <c r="H112" s="289">
        <v>91000</v>
      </c>
      <c r="I112" s="289">
        <v>714420000</v>
      </c>
      <c r="J112" s="280"/>
    </row>
    <row r="113" spans="1:10" ht="17.100000000000001" customHeight="1" x14ac:dyDescent="0.15">
      <c r="A113" s="281"/>
      <c r="B113" s="265">
        <v>99</v>
      </c>
      <c r="C113" s="320" t="s">
        <v>377</v>
      </c>
      <c r="D113" s="265" t="s">
        <v>282</v>
      </c>
      <c r="E113" s="265" t="s">
        <v>280</v>
      </c>
      <c r="F113" s="289">
        <v>14660</v>
      </c>
      <c r="G113" s="289">
        <v>4434.6499999999996</v>
      </c>
      <c r="H113" s="289">
        <v>91000</v>
      </c>
      <c r="I113" s="289">
        <v>1319400000</v>
      </c>
      <c r="J113" s="280"/>
    </row>
    <row r="114" spans="1:10" ht="17.100000000000001" customHeight="1" x14ac:dyDescent="0.15">
      <c r="A114" s="281"/>
      <c r="B114" s="265">
        <v>100</v>
      </c>
      <c r="C114" s="320" t="s">
        <v>378</v>
      </c>
      <c r="D114" s="265" t="s">
        <v>282</v>
      </c>
      <c r="E114" s="265" t="s">
        <v>280</v>
      </c>
      <c r="F114" s="289">
        <v>4600</v>
      </c>
      <c r="G114" s="289">
        <v>1391.5</v>
      </c>
      <c r="H114" s="289">
        <v>91000</v>
      </c>
      <c r="I114" s="289">
        <v>414000000</v>
      </c>
      <c r="J114" s="280"/>
    </row>
    <row r="115" spans="1:10" ht="17.100000000000001" customHeight="1" x14ac:dyDescent="0.15">
      <c r="A115" s="281"/>
      <c r="B115" s="265">
        <v>101</v>
      </c>
      <c r="C115" s="320" t="s">
        <v>379</v>
      </c>
      <c r="D115" s="265" t="s">
        <v>282</v>
      </c>
      <c r="E115" s="265" t="s">
        <v>280</v>
      </c>
      <c r="F115" s="289">
        <v>5215</v>
      </c>
      <c r="G115" s="289">
        <v>1577.5374999999999</v>
      </c>
      <c r="H115" s="289">
        <v>91000</v>
      </c>
      <c r="I115" s="289">
        <v>469350000</v>
      </c>
      <c r="J115" s="280"/>
    </row>
    <row r="116" spans="1:10" ht="17.100000000000001" customHeight="1" x14ac:dyDescent="0.15">
      <c r="A116" s="281"/>
      <c r="B116" s="265">
        <v>102</v>
      </c>
      <c r="C116" s="320" t="s">
        <v>380</v>
      </c>
      <c r="D116" s="265" t="s">
        <v>282</v>
      </c>
      <c r="E116" s="265" t="s">
        <v>280</v>
      </c>
      <c r="F116" s="289">
        <v>4344</v>
      </c>
      <c r="G116" s="289">
        <v>1314.06</v>
      </c>
      <c r="H116" s="289">
        <v>91000</v>
      </c>
      <c r="I116" s="289">
        <v>390960000</v>
      </c>
      <c r="J116" s="280"/>
    </row>
    <row r="117" spans="1:10" ht="17.100000000000001" customHeight="1" x14ac:dyDescent="0.15">
      <c r="A117" s="281"/>
      <c r="B117" s="265">
        <v>103</v>
      </c>
      <c r="C117" s="310" t="s">
        <v>381</v>
      </c>
      <c r="D117" s="265" t="s">
        <v>282</v>
      </c>
      <c r="E117" s="265" t="s">
        <v>280</v>
      </c>
      <c r="F117" s="289">
        <v>4515</v>
      </c>
      <c r="G117" s="289">
        <v>1365.7874999999999</v>
      </c>
      <c r="H117" s="289">
        <v>91000</v>
      </c>
      <c r="I117" s="289">
        <v>406350000</v>
      </c>
      <c r="J117" s="280"/>
    </row>
    <row r="118" spans="1:10" ht="17.100000000000001" customHeight="1" x14ac:dyDescent="0.15">
      <c r="A118" s="281"/>
      <c r="B118" s="265">
        <v>104</v>
      </c>
      <c r="C118" s="320" t="s">
        <v>382</v>
      </c>
      <c r="D118" s="265" t="s">
        <v>282</v>
      </c>
      <c r="E118" s="265" t="s">
        <v>280</v>
      </c>
      <c r="F118" s="289">
        <v>3307</v>
      </c>
      <c r="G118" s="289">
        <v>1000.3674999999999</v>
      </c>
      <c r="H118" s="318">
        <v>26000</v>
      </c>
      <c r="I118" s="318">
        <v>72754000</v>
      </c>
      <c r="J118" s="280"/>
    </row>
    <row r="119" spans="1:10" ht="17.100000000000001" customHeight="1" x14ac:dyDescent="0.15">
      <c r="A119" s="281"/>
      <c r="B119" s="265">
        <v>105</v>
      </c>
      <c r="C119" s="310" t="s">
        <v>383</v>
      </c>
      <c r="D119" s="265" t="s">
        <v>282</v>
      </c>
      <c r="E119" s="265" t="s">
        <v>280</v>
      </c>
      <c r="F119" s="289">
        <v>2774</v>
      </c>
      <c r="G119" s="289">
        <v>839.13499999999999</v>
      </c>
      <c r="H119" s="318">
        <v>91000</v>
      </c>
      <c r="I119" s="318">
        <v>249660000</v>
      </c>
      <c r="J119" s="280"/>
    </row>
    <row r="120" spans="1:10" ht="17.100000000000001" customHeight="1" x14ac:dyDescent="0.15">
      <c r="A120" s="281"/>
      <c r="B120" s="265">
        <v>106</v>
      </c>
      <c r="C120" s="320" t="s">
        <v>384</v>
      </c>
      <c r="D120" s="265" t="s">
        <v>282</v>
      </c>
      <c r="E120" s="265" t="s">
        <v>280</v>
      </c>
      <c r="F120" s="289">
        <v>126368</v>
      </c>
      <c r="G120" s="289">
        <v>38226.32</v>
      </c>
      <c r="H120" s="318">
        <v>4680</v>
      </c>
      <c r="I120" s="318">
        <v>557282880</v>
      </c>
      <c r="J120" s="280"/>
    </row>
    <row r="121" spans="1:10" ht="17.100000000000001" customHeight="1" x14ac:dyDescent="0.15">
      <c r="A121" s="281"/>
      <c r="B121" s="265">
        <v>107</v>
      </c>
      <c r="C121" s="320" t="s">
        <v>385</v>
      </c>
      <c r="D121" s="265" t="s">
        <v>282</v>
      </c>
      <c r="E121" s="265" t="s">
        <v>280</v>
      </c>
      <c r="F121" s="289">
        <v>6612</v>
      </c>
      <c r="G121" s="289">
        <v>2000.1299999999999</v>
      </c>
      <c r="H121" s="318">
        <v>4830</v>
      </c>
      <c r="I121" s="318">
        <v>30084600</v>
      </c>
      <c r="J121" s="280"/>
    </row>
    <row r="122" spans="1:10" ht="17.100000000000001" customHeight="1" x14ac:dyDescent="0.15">
      <c r="A122" s="281"/>
      <c r="B122" s="265">
        <v>108</v>
      </c>
      <c r="C122" s="265" t="s">
        <v>386</v>
      </c>
      <c r="D122" s="265" t="s">
        <v>282</v>
      </c>
      <c r="E122" s="265" t="s">
        <v>280</v>
      </c>
      <c r="F122" s="289">
        <v>10956</v>
      </c>
      <c r="G122" s="289">
        <v>3314.19</v>
      </c>
      <c r="H122" s="318">
        <v>4970</v>
      </c>
      <c r="I122" s="318">
        <v>51274080</v>
      </c>
      <c r="J122" s="280"/>
    </row>
    <row r="123" spans="1:10" ht="17.100000000000001" customHeight="1" x14ac:dyDescent="0.15">
      <c r="A123" s="281"/>
      <c r="B123" s="265">
        <v>109</v>
      </c>
      <c r="C123" s="320" t="s">
        <v>387</v>
      </c>
      <c r="D123" s="265" t="s">
        <v>282</v>
      </c>
      <c r="E123" s="265" t="s">
        <v>280</v>
      </c>
      <c r="F123" s="289">
        <v>14427</v>
      </c>
      <c r="G123" s="289">
        <v>4364.1674999999996</v>
      </c>
      <c r="H123" s="318">
        <v>5420</v>
      </c>
      <c r="I123" s="318">
        <v>72135000</v>
      </c>
      <c r="J123" s="280"/>
    </row>
    <row r="124" spans="1:10" ht="17.100000000000001" customHeight="1" x14ac:dyDescent="0.15">
      <c r="A124" s="281"/>
      <c r="B124" s="295">
        <v>110</v>
      </c>
      <c r="C124" s="314" t="s">
        <v>388</v>
      </c>
      <c r="D124" s="295" t="s">
        <v>282</v>
      </c>
      <c r="E124" s="295" t="s">
        <v>358</v>
      </c>
      <c r="F124" s="296">
        <v>144</v>
      </c>
      <c r="G124" s="296">
        <v>43.56</v>
      </c>
      <c r="H124" s="321">
        <v>91000</v>
      </c>
      <c r="I124" s="321">
        <v>12960000</v>
      </c>
      <c r="J124" s="280"/>
    </row>
    <row r="125" spans="1:10" ht="17.100000000000001" customHeight="1" x14ac:dyDescent="0.15">
      <c r="A125" s="280"/>
      <c r="B125" s="261" t="s">
        <v>345</v>
      </c>
      <c r="C125" s="261"/>
      <c r="D125" s="261"/>
      <c r="E125" s="261"/>
      <c r="F125" s="261"/>
      <c r="G125" s="261"/>
      <c r="H125" s="261"/>
      <c r="I125" s="261"/>
      <c r="J125" s="280"/>
    </row>
    <row r="126" spans="1:10" ht="17.100000000000001" customHeight="1" x14ac:dyDescent="0.15">
      <c r="A126" s="281"/>
      <c r="B126" s="282">
        <v>111</v>
      </c>
      <c r="C126" s="322" t="s">
        <v>389</v>
      </c>
      <c r="D126" s="282" t="s">
        <v>282</v>
      </c>
      <c r="E126" s="282" t="s">
        <v>280</v>
      </c>
      <c r="F126" s="286">
        <v>11655</v>
      </c>
      <c r="G126" s="286">
        <v>3525.6374999999998</v>
      </c>
      <c r="H126" s="317">
        <v>91000</v>
      </c>
      <c r="I126" s="317">
        <v>1048950000</v>
      </c>
      <c r="J126" s="280"/>
    </row>
    <row r="127" spans="1:10" ht="17.100000000000001" customHeight="1" x14ac:dyDescent="0.15">
      <c r="A127" s="281"/>
      <c r="B127" s="265">
        <v>112</v>
      </c>
      <c r="C127" s="320" t="s">
        <v>390</v>
      </c>
      <c r="D127" s="265" t="s">
        <v>282</v>
      </c>
      <c r="E127" s="265" t="s">
        <v>358</v>
      </c>
      <c r="F127" s="289">
        <v>4897</v>
      </c>
      <c r="G127" s="289">
        <v>1481.3425</v>
      </c>
      <c r="H127" s="318">
        <v>34300</v>
      </c>
      <c r="I127" s="318">
        <v>175802300</v>
      </c>
      <c r="J127" s="280"/>
    </row>
    <row r="128" spans="1:10" ht="17.100000000000001" customHeight="1" x14ac:dyDescent="0.15">
      <c r="A128" s="281"/>
      <c r="B128" s="265">
        <v>113</v>
      </c>
      <c r="C128" s="265" t="s">
        <v>391</v>
      </c>
      <c r="D128" s="265" t="s">
        <v>282</v>
      </c>
      <c r="E128" s="265" t="s">
        <v>280</v>
      </c>
      <c r="F128" s="289">
        <v>6843</v>
      </c>
      <c r="G128" s="289">
        <v>2070.0075000000002</v>
      </c>
      <c r="H128" s="318">
        <v>6600</v>
      </c>
      <c r="I128" s="318">
        <v>42084450</v>
      </c>
      <c r="J128" s="280"/>
    </row>
    <row r="129" spans="1:10" ht="17.100000000000001" customHeight="1" x14ac:dyDescent="0.15">
      <c r="A129" s="281"/>
      <c r="B129" s="265">
        <v>114</v>
      </c>
      <c r="C129" s="320" t="s">
        <v>392</v>
      </c>
      <c r="D129" s="265" t="s">
        <v>282</v>
      </c>
      <c r="E129" s="265" t="s">
        <v>280</v>
      </c>
      <c r="F129" s="289">
        <v>21345</v>
      </c>
      <c r="G129" s="289">
        <v>6456.8625000000002</v>
      </c>
      <c r="H129" s="318">
        <v>5360</v>
      </c>
      <c r="I129" s="318">
        <v>107792250</v>
      </c>
      <c r="J129" s="280"/>
    </row>
    <row r="130" spans="1:10" ht="17.100000000000001" customHeight="1" x14ac:dyDescent="0.15">
      <c r="A130" s="281"/>
      <c r="B130" s="265">
        <v>115</v>
      </c>
      <c r="C130" s="320" t="s">
        <v>393</v>
      </c>
      <c r="D130" s="265" t="s">
        <v>282</v>
      </c>
      <c r="E130" s="265" t="s">
        <v>358</v>
      </c>
      <c r="F130" s="289">
        <v>147</v>
      </c>
      <c r="G130" s="289">
        <v>44.467500000000001</v>
      </c>
      <c r="H130" s="318">
        <v>91000</v>
      </c>
      <c r="I130" s="318">
        <v>13230000</v>
      </c>
      <c r="J130" s="280"/>
    </row>
    <row r="131" spans="1:10" ht="17.100000000000001" customHeight="1" x14ac:dyDescent="0.15">
      <c r="A131" s="281"/>
      <c r="B131" s="265">
        <v>116</v>
      </c>
      <c r="C131" s="265" t="s">
        <v>394</v>
      </c>
      <c r="D131" s="265" t="s">
        <v>282</v>
      </c>
      <c r="E131" s="265" t="s">
        <v>280</v>
      </c>
      <c r="F131" s="289">
        <v>2380</v>
      </c>
      <c r="G131" s="289">
        <v>719.94999999999993</v>
      </c>
      <c r="H131" s="318">
        <v>4970</v>
      </c>
      <c r="I131" s="318">
        <v>11138400</v>
      </c>
      <c r="J131" s="280"/>
    </row>
    <row r="132" spans="1:10" ht="17.100000000000001" customHeight="1" x14ac:dyDescent="0.2">
      <c r="A132" s="262"/>
      <c r="B132" s="265">
        <v>117</v>
      </c>
      <c r="C132" s="312" t="s">
        <v>395</v>
      </c>
      <c r="D132" s="264" t="s">
        <v>396</v>
      </c>
      <c r="E132" s="265"/>
      <c r="F132" s="319">
        <v>1287</v>
      </c>
      <c r="G132" s="289">
        <v>389.3175</v>
      </c>
      <c r="H132" s="289" t="s">
        <v>285</v>
      </c>
      <c r="I132" s="289"/>
      <c r="J132" s="246"/>
    </row>
    <row r="133" spans="1:10" ht="17.100000000000001" customHeight="1" x14ac:dyDescent="0.2">
      <c r="A133" s="262"/>
      <c r="B133" s="295">
        <v>118</v>
      </c>
      <c r="C133" s="323" t="s">
        <v>397</v>
      </c>
      <c r="D133" s="293" t="s">
        <v>396</v>
      </c>
      <c r="E133" s="295" t="s">
        <v>285</v>
      </c>
      <c r="F133" s="324">
        <v>301</v>
      </c>
      <c r="G133" s="296">
        <v>91.052499999999995</v>
      </c>
      <c r="H133" s="296" t="s">
        <v>285</v>
      </c>
      <c r="I133" s="296"/>
      <c r="J133" s="246"/>
    </row>
    <row r="134" spans="1:10" ht="17.100000000000001" customHeight="1" x14ac:dyDescent="0.15">
      <c r="A134" s="270"/>
      <c r="B134" s="275" t="s">
        <v>284</v>
      </c>
      <c r="C134" s="276"/>
      <c r="D134" s="276"/>
      <c r="E134" s="257" t="s">
        <v>285</v>
      </c>
      <c r="F134" s="325">
        <v>1246450.3</v>
      </c>
      <c r="G134" s="304">
        <v>377051.21575000003</v>
      </c>
      <c r="H134" s="279" t="s">
        <v>285</v>
      </c>
      <c r="I134" s="279">
        <v>94716474380</v>
      </c>
      <c r="J134" s="274"/>
    </row>
    <row r="135" spans="1:10" ht="17.100000000000001" customHeight="1" x14ac:dyDescent="0.2">
      <c r="A135" s="246"/>
      <c r="B135" s="275" t="s">
        <v>398</v>
      </c>
      <c r="C135" s="276"/>
      <c r="D135" s="276"/>
      <c r="E135" s="326" t="s">
        <v>285</v>
      </c>
      <c r="F135" s="325">
        <v>2652116.2999999998</v>
      </c>
      <c r="G135" s="304">
        <v>802265.18074999994</v>
      </c>
      <c r="H135" s="327" t="s">
        <v>285</v>
      </c>
      <c r="I135" s="279">
        <v>220592844780</v>
      </c>
      <c r="J135" s="246"/>
    </row>
    <row r="136" spans="1:10" ht="17.100000000000001" customHeight="1" x14ac:dyDescent="0.2">
      <c r="A136" s="246"/>
      <c r="B136" s="328"/>
      <c r="C136" s="329"/>
      <c r="D136" s="329"/>
      <c r="E136" s="330"/>
      <c r="F136" s="331"/>
      <c r="G136" s="331"/>
      <c r="H136" s="330"/>
      <c r="I136" s="330"/>
      <c r="J136" s="246"/>
    </row>
    <row r="137" spans="1:10" ht="17.100000000000001" customHeight="1" x14ac:dyDescent="0.15">
      <c r="A137" s="280"/>
      <c r="B137" s="332" t="s">
        <v>399</v>
      </c>
      <c r="C137" s="332"/>
      <c r="D137" s="332"/>
      <c r="E137" s="333" t="s">
        <v>285</v>
      </c>
      <c r="F137" s="334"/>
      <c r="G137" s="334"/>
      <c r="H137" s="334"/>
      <c r="I137" s="334"/>
      <c r="J137" s="280"/>
    </row>
    <row r="138" spans="1:10" ht="17.100000000000001" customHeight="1" x14ac:dyDescent="0.15">
      <c r="A138" s="281"/>
      <c r="B138" s="256" t="s">
        <v>267</v>
      </c>
      <c r="C138" s="256" t="s">
        <v>268</v>
      </c>
      <c r="D138" s="256" t="s">
        <v>269</v>
      </c>
      <c r="E138" s="256" t="s">
        <v>270</v>
      </c>
      <c r="F138" s="256" t="s">
        <v>271</v>
      </c>
      <c r="G138" s="256"/>
      <c r="H138" s="256" t="s">
        <v>272</v>
      </c>
      <c r="I138" s="258" t="s">
        <v>4</v>
      </c>
      <c r="J138" s="335"/>
    </row>
    <row r="139" spans="1:10" ht="17.100000000000001" customHeight="1" x14ac:dyDescent="0.15">
      <c r="A139" s="281"/>
      <c r="B139" s="258"/>
      <c r="C139" s="258"/>
      <c r="D139" s="258"/>
      <c r="E139" s="258"/>
      <c r="F139" s="259" t="s">
        <v>400</v>
      </c>
      <c r="G139" s="260" t="s">
        <v>401</v>
      </c>
      <c r="H139" s="258"/>
      <c r="I139" s="336"/>
      <c r="J139" s="335"/>
    </row>
    <row r="140" spans="1:10" ht="17.100000000000001" customHeight="1" x14ac:dyDescent="0.15">
      <c r="A140" s="280"/>
      <c r="B140" s="261" t="s">
        <v>402</v>
      </c>
      <c r="C140" s="261"/>
      <c r="D140" s="261"/>
      <c r="E140" s="261"/>
      <c r="F140" s="261"/>
      <c r="G140" s="261"/>
      <c r="H140" s="261"/>
      <c r="I140" s="261"/>
      <c r="J140" s="280"/>
    </row>
    <row r="141" spans="1:10" ht="17.100000000000001" customHeight="1" x14ac:dyDescent="0.15">
      <c r="A141" s="297"/>
      <c r="B141" s="337">
        <v>119</v>
      </c>
      <c r="C141" s="285" t="s">
        <v>403</v>
      </c>
      <c r="D141" s="284" t="s">
        <v>404</v>
      </c>
      <c r="E141" s="284" t="s">
        <v>405</v>
      </c>
      <c r="F141" s="338">
        <v>3329</v>
      </c>
      <c r="G141" s="316">
        <v>1007.0224999999999</v>
      </c>
      <c r="H141" s="316">
        <v>91000</v>
      </c>
      <c r="I141" s="316">
        <v>299610000</v>
      </c>
      <c r="J141" s="339"/>
    </row>
    <row r="142" spans="1:10" ht="17.100000000000001" customHeight="1" x14ac:dyDescent="0.15">
      <c r="A142" s="297"/>
      <c r="B142" s="271">
        <v>120</v>
      </c>
      <c r="C142" s="290" t="s">
        <v>406</v>
      </c>
      <c r="D142" s="287" t="s">
        <v>404</v>
      </c>
      <c r="E142" s="287" t="s">
        <v>405</v>
      </c>
      <c r="F142" s="340">
        <v>1283</v>
      </c>
      <c r="G142" s="291">
        <v>388.10750000000002</v>
      </c>
      <c r="H142" s="291">
        <v>91000</v>
      </c>
      <c r="I142" s="291">
        <v>115470000</v>
      </c>
      <c r="J142" s="339"/>
    </row>
    <row r="143" spans="1:10" ht="17.100000000000001" customHeight="1" x14ac:dyDescent="0.15">
      <c r="A143" s="297"/>
      <c r="B143" s="271">
        <v>121</v>
      </c>
      <c r="C143" s="287" t="s">
        <v>407</v>
      </c>
      <c r="D143" s="287" t="s">
        <v>408</v>
      </c>
      <c r="E143" s="287" t="s">
        <v>409</v>
      </c>
      <c r="F143" s="340">
        <v>1341</v>
      </c>
      <c r="G143" s="291">
        <v>405.65249999999997</v>
      </c>
      <c r="H143" s="291">
        <v>91000</v>
      </c>
      <c r="I143" s="291">
        <v>120690000</v>
      </c>
      <c r="J143" s="339"/>
    </row>
    <row r="144" spans="1:10" ht="17.100000000000001" customHeight="1" x14ac:dyDescent="0.15">
      <c r="A144" s="297"/>
      <c r="B144" s="271">
        <v>122</v>
      </c>
      <c r="C144" s="290" t="s">
        <v>410</v>
      </c>
      <c r="D144" s="287" t="s">
        <v>408</v>
      </c>
      <c r="E144" s="287" t="s">
        <v>411</v>
      </c>
      <c r="F144" s="340">
        <v>7005</v>
      </c>
      <c r="G144" s="291">
        <v>2119.0124999999998</v>
      </c>
      <c r="H144" s="291">
        <v>91000</v>
      </c>
      <c r="I144" s="291">
        <v>630450000</v>
      </c>
      <c r="J144" s="339"/>
    </row>
    <row r="145" spans="1:11" ht="17.100000000000001" customHeight="1" x14ac:dyDescent="0.15">
      <c r="A145" s="297"/>
      <c r="B145" s="341">
        <v>123</v>
      </c>
      <c r="C145" s="342" t="s">
        <v>412</v>
      </c>
      <c r="D145" s="343" t="s">
        <v>408</v>
      </c>
      <c r="E145" s="343" t="s">
        <v>411</v>
      </c>
      <c r="F145" s="344">
        <v>3051</v>
      </c>
      <c r="G145" s="345">
        <v>922.92750000000001</v>
      </c>
      <c r="H145" s="345">
        <v>91000</v>
      </c>
      <c r="I145" s="345">
        <v>274590000</v>
      </c>
      <c r="J145" s="339"/>
    </row>
    <row r="146" spans="1:11" ht="17.100000000000001" customHeight="1" x14ac:dyDescent="0.15">
      <c r="A146" s="270"/>
      <c r="B146" s="275" t="s">
        <v>413</v>
      </c>
      <c r="C146" s="276"/>
      <c r="D146" s="346"/>
      <c r="E146" s="257" t="s">
        <v>414</v>
      </c>
      <c r="F146" s="277">
        <v>16009</v>
      </c>
      <c r="G146" s="304">
        <v>4842.7224999999999</v>
      </c>
      <c r="H146" s="257" t="s">
        <v>414</v>
      </c>
      <c r="I146" s="257">
        <v>1440810000</v>
      </c>
      <c r="J146" s="347"/>
    </row>
    <row r="147" spans="1:11" ht="17.100000000000001" customHeight="1" x14ac:dyDescent="0.15">
      <c r="A147" s="280"/>
      <c r="B147" s="261" t="s">
        <v>415</v>
      </c>
      <c r="C147" s="261"/>
      <c r="D147" s="261"/>
      <c r="E147" s="261"/>
      <c r="F147" s="261"/>
      <c r="G147" s="261"/>
      <c r="H147" s="261"/>
      <c r="I147" s="261"/>
      <c r="J147" s="280"/>
    </row>
    <row r="148" spans="1:11" ht="17.100000000000001" customHeight="1" x14ac:dyDescent="0.15">
      <c r="A148" s="297"/>
      <c r="B148" s="348">
        <v>131</v>
      </c>
      <c r="C148" s="290" t="s">
        <v>416</v>
      </c>
      <c r="D148" s="287" t="s">
        <v>408</v>
      </c>
      <c r="E148" s="287" t="s">
        <v>417</v>
      </c>
      <c r="F148" s="291">
        <v>10560.4</v>
      </c>
      <c r="G148" s="291">
        <v>3194.5209999999997</v>
      </c>
      <c r="H148" s="291">
        <v>91000</v>
      </c>
      <c r="I148" s="291">
        <v>950436000</v>
      </c>
      <c r="J148" s="339"/>
    </row>
    <row r="149" spans="1:11" ht="17.100000000000001" customHeight="1" x14ac:dyDescent="0.15">
      <c r="A149" s="297"/>
      <c r="B149" s="348">
        <v>132</v>
      </c>
      <c r="C149" s="290" t="s">
        <v>418</v>
      </c>
      <c r="D149" s="287" t="s">
        <v>408</v>
      </c>
      <c r="E149" s="287" t="s">
        <v>417</v>
      </c>
      <c r="F149" s="291">
        <v>649.20000000000005</v>
      </c>
      <c r="G149" s="291">
        <v>196.38300000000001</v>
      </c>
      <c r="H149" s="291">
        <v>91000</v>
      </c>
      <c r="I149" s="291">
        <v>58428000.000000007</v>
      </c>
      <c r="J149" s="339"/>
    </row>
    <row r="150" spans="1:11" ht="17.100000000000001" customHeight="1" x14ac:dyDescent="0.15">
      <c r="A150" s="297"/>
      <c r="B150" s="348">
        <v>133</v>
      </c>
      <c r="C150" s="287" t="s">
        <v>419</v>
      </c>
      <c r="D150" s="287" t="s">
        <v>420</v>
      </c>
      <c r="E150" s="287" t="s">
        <v>421</v>
      </c>
      <c r="F150" s="291">
        <v>152</v>
      </c>
      <c r="G150" s="291">
        <v>45.98</v>
      </c>
      <c r="H150" s="291">
        <v>66000</v>
      </c>
      <c r="I150" s="291">
        <v>8922400</v>
      </c>
      <c r="J150" s="339"/>
    </row>
    <row r="151" spans="1:11" ht="17.100000000000001" customHeight="1" x14ac:dyDescent="0.15">
      <c r="A151" s="297"/>
      <c r="B151" s="349">
        <v>135</v>
      </c>
      <c r="C151" s="350" t="s">
        <v>423</v>
      </c>
      <c r="D151" s="343" t="s">
        <v>420</v>
      </c>
      <c r="E151" s="343" t="s">
        <v>422</v>
      </c>
      <c r="F151" s="345">
        <v>1006</v>
      </c>
      <c r="G151" s="345">
        <v>304.315</v>
      </c>
      <c r="H151" s="345">
        <v>53100</v>
      </c>
      <c r="I151" s="345">
        <v>55833000</v>
      </c>
      <c r="J151" s="339"/>
    </row>
    <row r="152" spans="1:11" ht="17.100000000000001" customHeight="1" x14ac:dyDescent="0.15">
      <c r="A152" s="270"/>
      <c r="B152" s="301" t="s">
        <v>413</v>
      </c>
      <c r="C152" s="301"/>
      <c r="D152" s="301"/>
      <c r="E152" s="257" t="s">
        <v>414</v>
      </c>
      <c r="F152" s="304">
        <f>SUM(F148:F151)</f>
        <v>12367.6</v>
      </c>
      <c r="G152" s="304">
        <f>SUM(G148:G151)</f>
        <v>3741.1989999999996</v>
      </c>
      <c r="H152" s="304">
        <f t="shared" ref="H152:I152" si="0">SUM(H148:H151)</f>
        <v>301100</v>
      </c>
      <c r="I152" s="304">
        <f t="shared" si="0"/>
        <v>1073619400</v>
      </c>
      <c r="J152" s="347"/>
    </row>
    <row r="153" spans="1:11" ht="17.100000000000001" customHeight="1" thickBot="1" x14ac:dyDescent="0.25">
      <c r="A153" s="246"/>
      <c r="B153" s="351" t="s">
        <v>424</v>
      </c>
      <c r="C153" s="351"/>
      <c r="D153" s="351"/>
      <c r="E153" s="260" t="s">
        <v>414</v>
      </c>
      <c r="F153" s="638">
        <f>F152+F146</f>
        <v>28376.6</v>
      </c>
      <c r="G153" s="638">
        <f>G152+G146</f>
        <v>8583.9215000000004</v>
      </c>
      <c r="H153" s="638" t="e">
        <f t="shared" ref="H153:I153" si="1">H152+H146</f>
        <v>#VALUE!</v>
      </c>
      <c r="I153" s="639">
        <f t="shared" si="1"/>
        <v>2514429400</v>
      </c>
      <c r="J153" s="352"/>
    </row>
    <row r="154" spans="1:11" ht="24" customHeight="1" thickTop="1" x14ac:dyDescent="0.2">
      <c r="A154" s="246"/>
      <c r="B154" s="353" t="s">
        <v>425</v>
      </c>
      <c r="C154" s="353"/>
      <c r="D154" s="353"/>
      <c r="E154" s="354" t="s">
        <v>414</v>
      </c>
      <c r="F154" s="355">
        <f>F153+F135</f>
        <v>2680492.9</v>
      </c>
      <c r="G154" s="355">
        <f t="shared" ref="G154:I154" si="2">G153+G135</f>
        <v>810849.10225</v>
      </c>
      <c r="H154" s="355" t="e">
        <f t="shared" si="2"/>
        <v>#VALUE!</v>
      </c>
      <c r="I154" s="355">
        <f t="shared" si="2"/>
        <v>223107274180</v>
      </c>
      <c r="J154" s="352"/>
      <c r="K154" s="356"/>
    </row>
    <row r="155" spans="1:11" ht="17.100000000000001" customHeight="1" x14ac:dyDescent="0.2">
      <c r="A155" s="246"/>
      <c r="B155" s="247"/>
      <c r="C155" s="247"/>
      <c r="D155" s="247"/>
      <c r="E155" s="247"/>
      <c r="F155" s="247"/>
      <c r="G155" s="247"/>
      <c r="H155" s="247"/>
      <c r="I155" s="247"/>
      <c r="J155" s="246"/>
    </row>
  </sheetData>
  <mergeCells count="32">
    <mergeCell ref="B153:D153"/>
    <mergeCell ref="B154:D154"/>
    <mergeCell ref="H138:H139"/>
    <mergeCell ref="I138:I139"/>
    <mergeCell ref="B140:I140"/>
    <mergeCell ref="B146:D146"/>
    <mergeCell ref="B147:I147"/>
    <mergeCell ref="B152:D152"/>
    <mergeCell ref="B86:I86"/>
    <mergeCell ref="B125:I125"/>
    <mergeCell ref="B134:D134"/>
    <mergeCell ref="B135:D135"/>
    <mergeCell ref="B137:D137"/>
    <mergeCell ref="B138:B139"/>
    <mergeCell ref="C138:C139"/>
    <mergeCell ref="D138:D139"/>
    <mergeCell ref="E138:E139"/>
    <mergeCell ref="F138:G138"/>
    <mergeCell ref="B8:I8"/>
    <mergeCell ref="B12:D12"/>
    <mergeCell ref="B13:I13"/>
    <mergeCell ref="B47:I47"/>
    <mergeCell ref="B66:D66"/>
    <mergeCell ref="B67:I67"/>
    <mergeCell ref="B2:I2"/>
    <mergeCell ref="B4:I4"/>
    <mergeCell ref="B6:B7"/>
    <mergeCell ref="C6:C7"/>
    <mergeCell ref="D6:D7"/>
    <mergeCell ref="E6:E7"/>
    <mergeCell ref="F6:G6"/>
    <mergeCell ref="H6:H7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scale="91" firstPageNumber="16" orientation="portrait" useFirstPageNumber="1" r:id="rId1"/>
  <headerFooter>
    <oddFooter>&amp;C&amp;P</oddFooter>
  </headerFooter>
  <rowBreaks count="3" manualBreakCount="3">
    <brk id="46" max="9" man="1"/>
    <brk id="85" max="9" man="1"/>
    <brk id="124" max="9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1"/>
  <sheetViews>
    <sheetView view="pageBreakPreview" zoomScale="85" zoomScaleSheetLayoutView="85" workbookViewId="0">
      <pane ySplit="7" topLeftCell="A8" activePane="bottomLeft" state="frozen"/>
      <selection activeCell="J16" sqref="J16"/>
      <selection pane="bottomLeft" activeCell="J16" sqref="J16"/>
    </sheetView>
  </sheetViews>
  <sheetFormatPr defaultRowHeight="20.100000000000001" customHeight="1" x14ac:dyDescent="0.15"/>
  <cols>
    <col min="1" max="1" width="1.44140625" style="357" customWidth="1"/>
    <col min="2" max="2" width="30.77734375" style="357" customWidth="1"/>
    <col min="3" max="3" width="7.5546875" style="357" bestFit="1" customWidth="1"/>
    <col min="4" max="4" width="12.88671875" style="357" bestFit="1" customWidth="1"/>
    <col min="5" max="6" width="11.5546875" style="357" hidden="1" customWidth="1"/>
    <col min="7" max="7" width="12.6640625" style="357" bestFit="1" customWidth="1"/>
    <col min="8" max="8" width="12.88671875" style="357" bestFit="1" customWidth="1"/>
    <col min="9" max="9" width="1.44140625" style="357" customWidth="1"/>
    <col min="10" max="10" width="13" style="357" bestFit="1" customWidth="1"/>
    <col min="11" max="16384" width="8.88671875" style="357"/>
  </cols>
  <sheetData>
    <row r="1" spans="2:10" ht="20.100000000000001" customHeight="1" thickBot="1" x14ac:dyDescent="0.2">
      <c r="I1" s="58"/>
    </row>
    <row r="2" spans="2:10" ht="59.25" customHeight="1" thickTop="1" thickBot="1" x14ac:dyDescent="0.2">
      <c r="B2" s="358" t="s">
        <v>426</v>
      </c>
      <c r="C2" s="359"/>
      <c r="D2" s="359"/>
      <c r="E2" s="359"/>
      <c r="F2" s="359"/>
      <c r="G2" s="359"/>
      <c r="H2" s="360"/>
    </row>
    <row r="3" spans="2:10" s="363" customFormat="1" ht="20.100000000000001" customHeight="1" thickTop="1" x14ac:dyDescent="0.15">
      <c r="B3" s="361"/>
      <c r="C3" s="361"/>
      <c r="D3" s="362"/>
      <c r="E3" s="362"/>
      <c r="F3" s="362"/>
      <c r="G3" s="362"/>
      <c r="H3" s="362"/>
    </row>
    <row r="4" spans="2:10" ht="25.5" customHeight="1" x14ac:dyDescent="0.15">
      <c r="B4" s="364" t="s">
        <v>1225</v>
      </c>
      <c r="C4" s="364"/>
      <c r="D4" s="364"/>
      <c r="E4" s="364"/>
      <c r="F4" s="364"/>
      <c r="G4" s="364"/>
      <c r="H4" s="364"/>
    </row>
    <row r="5" spans="2:10" ht="20.100000000000001" customHeight="1" x14ac:dyDescent="0.15">
      <c r="B5" s="89"/>
      <c r="C5" s="89"/>
      <c r="D5" s="89"/>
      <c r="E5" s="89"/>
      <c r="F5" s="89"/>
      <c r="G5" s="89"/>
      <c r="H5" s="89"/>
    </row>
    <row r="6" spans="2:10" ht="20.100000000000001" customHeight="1" x14ac:dyDescent="0.3">
      <c r="B6" s="365" t="s">
        <v>427</v>
      </c>
      <c r="C6" s="111"/>
      <c r="D6" s="111"/>
      <c r="E6" s="111"/>
      <c r="H6" s="366" t="s">
        <v>202</v>
      </c>
      <c r="I6" s="172"/>
    </row>
    <row r="7" spans="2:10" s="371" customFormat="1" ht="30" customHeight="1" x14ac:dyDescent="0.15">
      <c r="B7" s="367" t="s">
        <v>428</v>
      </c>
      <c r="C7" s="368" t="s">
        <v>429</v>
      </c>
      <c r="D7" s="369" t="s">
        <v>430</v>
      </c>
      <c r="E7" s="370" t="s">
        <v>431</v>
      </c>
      <c r="F7" s="370" t="s">
        <v>432</v>
      </c>
      <c r="G7" s="370" t="s">
        <v>433</v>
      </c>
      <c r="H7" s="370" t="s">
        <v>29</v>
      </c>
    </row>
    <row r="8" spans="2:10" ht="30" customHeight="1" x14ac:dyDescent="0.15">
      <c r="B8" s="372" t="s">
        <v>434</v>
      </c>
      <c r="C8" s="373" t="s">
        <v>435</v>
      </c>
      <c r="D8" s="374">
        <v>20788800</v>
      </c>
      <c r="E8" s="375">
        <v>2132184</v>
      </c>
      <c r="F8" s="375">
        <v>533046</v>
      </c>
      <c r="G8" s="375">
        <v>3731322</v>
      </c>
      <c r="H8" s="376">
        <f>D8-G8</f>
        <v>17057478</v>
      </c>
      <c r="I8" s="66"/>
      <c r="J8" s="377"/>
    </row>
    <row r="9" spans="2:10" ht="30" customHeight="1" x14ac:dyDescent="0.15">
      <c r="B9" s="372" t="s">
        <v>436</v>
      </c>
      <c r="C9" s="373" t="s">
        <v>435</v>
      </c>
      <c r="D9" s="374">
        <v>23424000</v>
      </c>
      <c r="E9" s="375">
        <v>2402460</v>
      </c>
      <c r="F9" s="375">
        <v>600615</v>
      </c>
      <c r="G9" s="375">
        <v>4204305</v>
      </c>
      <c r="H9" s="376">
        <f t="shared" ref="H9:H30" si="0">D9-G9</f>
        <v>19219695</v>
      </c>
    </row>
    <row r="10" spans="2:10" ht="30" customHeight="1" x14ac:dyDescent="0.15">
      <c r="B10" s="372" t="s">
        <v>437</v>
      </c>
      <c r="C10" s="373" t="s">
        <v>435</v>
      </c>
      <c r="D10" s="374">
        <v>23424000</v>
      </c>
      <c r="E10" s="375">
        <v>2402460</v>
      </c>
      <c r="F10" s="375">
        <v>600615</v>
      </c>
      <c r="G10" s="375">
        <v>4204305</v>
      </c>
      <c r="H10" s="376">
        <f t="shared" si="0"/>
        <v>19219695</v>
      </c>
    </row>
    <row r="11" spans="2:10" ht="30" customHeight="1" x14ac:dyDescent="0.15">
      <c r="B11" s="372" t="s">
        <v>438</v>
      </c>
      <c r="C11" s="373" t="s">
        <v>435</v>
      </c>
      <c r="D11" s="374">
        <v>23424000</v>
      </c>
      <c r="E11" s="375">
        <v>2402460</v>
      </c>
      <c r="F11" s="375">
        <v>600615</v>
      </c>
      <c r="G11" s="375">
        <v>4204305</v>
      </c>
      <c r="H11" s="376">
        <f t="shared" si="0"/>
        <v>19219695</v>
      </c>
    </row>
    <row r="12" spans="2:10" ht="30" customHeight="1" x14ac:dyDescent="0.15">
      <c r="B12" s="372" t="s">
        <v>439</v>
      </c>
      <c r="C12" s="373" t="s">
        <v>435</v>
      </c>
      <c r="D12" s="374">
        <v>25211250</v>
      </c>
      <c r="E12" s="375">
        <v>2585768</v>
      </c>
      <c r="F12" s="375">
        <v>646442</v>
      </c>
      <c r="G12" s="375">
        <v>4525094</v>
      </c>
      <c r="H12" s="376">
        <f t="shared" si="0"/>
        <v>20686156</v>
      </c>
    </row>
    <row r="13" spans="2:10" ht="30" customHeight="1" x14ac:dyDescent="0.15">
      <c r="B13" s="372" t="s">
        <v>440</v>
      </c>
      <c r="C13" s="373" t="s">
        <v>435</v>
      </c>
      <c r="D13" s="374">
        <v>3438846090</v>
      </c>
      <c r="E13" s="375">
        <v>352702164</v>
      </c>
      <c r="F13" s="375">
        <v>88175541</v>
      </c>
      <c r="G13" s="375">
        <v>617228787</v>
      </c>
      <c r="H13" s="376">
        <f t="shared" si="0"/>
        <v>2821617303</v>
      </c>
    </row>
    <row r="14" spans="2:10" ht="30" customHeight="1" x14ac:dyDescent="0.15">
      <c r="B14" s="372" t="s">
        <v>441</v>
      </c>
      <c r="C14" s="373" t="s">
        <v>435</v>
      </c>
      <c r="D14" s="374">
        <v>134164350</v>
      </c>
      <c r="E14" s="375">
        <v>13760448</v>
      </c>
      <c r="F14" s="375">
        <v>3440112</v>
      </c>
      <c r="G14" s="375">
        <v>24080784</v>
      </c>
      <c r="H14" s="376">
        <f t="shared" si="0"/>
        <v>110083566</v>
      </c>
    </row>
    <row r="15" spans="2:10" ht="30" customHeight="1" x14ac:dyDescent="0.15">
      <c r="B15" s="372" t="s">
        <v>442</v>
      </c>
      <c r="C15" s="373" t="s">
        <v>435</v>
      </c>
      <c r="D15" s="374">
        <v>11412000</v>
      </c>
      <c r="E15" s="375">
        <v>1574068</v>
      </c>
      <c r="F15" s="375">
        <v>393517</v>
      </c>
      <c r="G15" s="375">
        <v>2754619</v>
      </c>
      <c r="H15" s="376">
        <f t="shared" si="0"/>
        <v>8657381</v>
      </c>
    </row>
    <row r="16" spans="2:10" ht="30" customHeight="1" x14ac:dyDescent="0.15">
      <c r="B16" s="372" t="s">
        <v>443</v>
      </c>
      <c r="C16" s="373" t="s">
        <v>435</v>
      </c>
      <c r="D16" s="374">
        <v>8300000</v>
      </c>
      <c r="E16" s="375">
        <v>851284</v>
      </c>
      <c r="F16" s="375">
        <v>212821</v>
      </c>
      <c r="G16" s="375">
        <v>1489747</v>
      </c>
      <c r="H16" s="376">
        <f t="shared" si="0"/>
        <v>6810253</v>
      </c>
    </row>
    <row r="17" spans="2:11" ht="30" customHeight="1" x14ac:dyDescent="0.15">
      <c r="B17" s="372" t="s">
        <v>444</v>
      </c>
      <c r="C17" s="373" t="s">
        <v>435</v>
      </c>
      <c r="D17" s="374">
        <v>95418000</v>
      </c>
      <c r="E17" s="375">
        <v>9786460</v>
      </c>
      <c r="F17" s="375">
        <v>2446615</v>
      </c>
      <c r="G17" s="375">
        <v>17126305</v>
      </c>
      <c r="H17" s="376">
        <f t="shared" si="0"/>
        <v>78291695</v>
      </c>
    </row>
    <row r="18" spans="2:11" ht="30" customHeight="1" x14ac:dyDescent="0.15">
      <c r="B18" s="372" t="s">
        <v>445</v>
      </c>
      <c r="C18" s="373" t="s">
        <v>435</v>
      </c>
      <c r="D18" s="374">
        <v>165060000</v>
      </c>
      <c r="E18" s="375">
        <v>34749472</v>
      </c>
      <c r="F18" s="375">
        <v>8687368</v>
      </c>
      <c r="G18" s="375">
        <v>60811576</v>
      </c>
      <c r="H18" s="376">
        <f t="shared" si="0"/>
        <v>104248424</v>
      </c>
    </row>
    <row r="19" spans="2:11" ht="30" customHeight="1" x14ac:dyDescent="0.15">
      <c r="B19" s="378" t="s">
        <v>446</v>
      </c>
      <c r="C19" s="379" t="s">
        <v>447</v>
      </c>
      <c r="D19" s="380">
        <v>13310050</v>
      </c>
      <c r="E19" s="381">
        <v>2218340</v>
      </c>
      <c r="F19" s="381">
        <v>554585</v>
      </c>
      <c r="G19" s="375">
        <v>3882095</v>
      </c>
      <c r="H19" s="376">
        <f t="shared" si="0"/>
        <v>9427955</v>
      </c>
    </row>
    <row r="20" spans="2:11" ht="30" customHeight="1" x14ac:dyDescent="0.15">
      <c r="B20" s="378" t="s">
        <v>448</v>
      </c>
      <c r="C20" s="379" t="s">
        <v>449</v>
      </c>
      <c r="D20" s="380">
        <v>130000000</v>
      </c>
      <c r="E20" s="381">
        <v>20800000</v>
      </c>
      <c r="F20" s="381">
        <v>5200000</v>
      </c>
      <c r="G20" s="375">
        <v>36400000</v>
      </c>
      <c r="H20" s="376">
        <f t="shared" si="0"/>
        <v>93600000</v>
      </c>
    </row>
    <row r="21" spans="2:11" ht="30" customHeight="1" x14ac:dyDescent="0.15">
      <c r="B21" s="372" t="s">
        <v>450</v>
      </c>
      <c r="C21" s="373" t="s">
        <v>451</v>
      </c>
      <c r="D21" s="374">
        <v>1098798350</v>
      </c>
      <c r="E21" s="375">
        <v>141780432</v>
      </c>
      <c r="F21" s="375">
        <v>35445108</v>
      </c>
      <c r="G21" s="375">
        <v>248115756</v>
      </c>
      <c r="H21" s="376">
        <f t="shared" si="0"/>
        <v>850682594</v>
      </c>
    </row>
    <row r="22" spans="2:11" ht="30" customHeight="1" x14ac:dyDescent="0.15">
      <c r="B22" s="372" t="s">
        <v>452</v>
      </c>
      <c r="C22" s="373" t="s">
        <v>453</v>
      </c>
      <c r="D22" s="374">
        <v>6570015</v>
      </c>
      <c r="E22" s="375">
        <v>730000</v>
      </c>
      <c r="F22" s="375">
        <v>182500</v>
      </c>
      <c r="G22" s="375">
        <v>1277500</v>
      </c>
      <c r="H22" s="376">
        <f t="shared" si="0"/>
        <v>5292515</v>
      </c>
    </row>
    <row r="23" spans="2:11" ht="30" customHeight="1" x14ac:dyDescent="0.15">
      <c r="B23" s="372" t="s">
        <v>454</v>
      </c>
      <c r="C23" s="373" t="s">
        <v>453</v>
      </c>
      <c r="D23" s="374">
        <v>3942009</v>
      </c>
      <c r="E23" s="375">
        <v>438000</v>
      </c>
      <c r="F23" s="375">
        <v>109500</v>
      </c>
      <c r="G23" s="375">
        <v>766500</v>
      </c>
      <c r="H23" s="376">
        <f t="shared" si="0"/>
        <v>3175509</v>
      </c>
    </row>
    <row r="24" spans="2:11" ht="30" customHeight="1" x14ac:dyDescent="0.15">
      <c r="B24" s="372" t="s">
        <v>455</v>
      </c>
      <c r="C24" s="382" t="s">
        <v>453</v>
      </c>
      <c r="D24" s="374">
        <v>9690771</v>
      </c>
      <c r="E24" s="375">
        <v>1076755</v>
      </c>
      <c r="F24" s="375">
        <v>269188</v>
      </c>
      <c r="G24" s="375">
        <v>1884319</v>
      </c>
      <c r="H24" s="376">
        <f t="shared" si="0"/>
        <v>7806452</v>
      </c>
    </row>
    <row r="25" spans="2:11" ht="30" customHeight="1" x14ac:dyDescent="0.15">
      <c r="B25" s="372" t="s">
        <v>456</v>
      </c>
      <c r="C25" s="383" t="s">
        <v>457</v>
      </c>
      <c r="D25" s="374">
        <v>32103120</v>
      </c>
      <c r="E25" s="375">
        <v>2252853</v>
      </c>
      <c r="F25" s="375">
        <v>563213</v>
      </c>
      <c r="G25" s="375">
        <v>3942492</v>
      </c>
      <c r="H25" s="376">
        <f t="shared" si="0"/>
        <v>28160628</v>
      </c>
    </row>
    <row r="26" spans="2:11" ht="30" customHeight="1" x14ac:dyDescent="0.15">
      <c r="B26" s="372" t="s">
        <v>458</v>
      </c>
      <c r="C26" s="383" t="s">
        <v>459</v>
      </c>
      <c r="D26" s="374">
        <v>4000000</v>
      </c>
      <c r="E26" s="375">
        <v>396745</v>
      </c>
      <c r="F26" s="375">
        <v>68966</v>
      </c>
      <c r="G26" s="375">
        <v>603643.1</v>
      </c>
      <c r="H26" s="376">
        <f t="shared" si="0"/>
        <v>3396356.9</v>
      </c>
    </row>
    <row r="27" spans="2:11" ht="30" customHeight="1" x14ac:dyDescent="0.15">
      <c r="B27" s="372" t="s">
        <v>460</v>
      </c>
      <c r="C27" s="383" t="s">
        <v>461</v>
      </c>
      <c r="D27" s="374">
        <v>8000000</v>
      </c>
      <c r="E27" s="375">
        <v>3066666</v>
      </c>
      <c r="F27" s="375">
        <v>666667</v>
      </c>
      <c r="G27" s="375">
        <v>5066666.7</v>
      </c>
      <c r="H27" s="376">
        <f t="shared" si="0"/>
        <v>2933333.3</v>
      </c>
    </row>
    <row r="28" spans="2:11" ht="30" customHeight="1" x14ac:dyDescent="0.15">
      <c r="B28" s="372" t="s">
        <v>462</v>
      </c>
      <c r="C28" s="383" t="s">
        <v>463</v>
      </c>
      <c r="D28" s="374">
        <v>625918787</v>
      </c>
      <c r="E28" s="376">
        <v>7093746</v>
      </c>
      <c r="F28" s="375">
        <v>10640619</v>
      </c>
      <c r="G28" s="375">
        <v>39015603</v>
      </c>
      <c r="H28" s="376">
        <f t="shared" si="0"/>
        <v>586903184</v>
      </c>
    </row>
    <row r="29" spans="2:11" ht="30" customHeight="1" x14ac:dyDescent="0.15">
      <c r="B29" s="372" t="s">
        <v>464</v>
      </c>
      <c r="C29" s="383" t="s">
        <v>463</v>
      </c>
      <c r="D29" s="374">
        <v>453957784</v>
      </c>
      <c r="E29" s="376">
        <v>5144855</v>
      </c>
      <c r="F29" s="375">
        <v>7717282</v>
      </c>
      <c r="G29" s="375">
        <v>28296701</v>
      </c>
      <c r="H29" s="376">
        <f t="shared" si="0"/>
        <v>425661083</v>
      </c>
    </row>
    <row r="30" spans="2:11" ht="30" customHeight="1" x14ac:dyDescent="0.15">
      <c r="B30" s="372" t="s">
        <v>465</v>
      </c>
      <c r="C30" s="383" t="s">
        <v>466</v>
      </c>
      <c r="D30" s="374">
        <v>958435653</v>
      </c>
      <c r="E30" s="376">
        <v>8146703</v>
      </c>
      <c r="F30" s="375">
        <v>16293406</v>
      </c>
      <c r="G30" s="375">
        <v>57026921</v>
      </c>
      <c r="H30" s="376">
        <f t="shared" si="0"/>
        <v>901408732</v>
      </c>
    </row>
    <row r="31" spans="2:11" ht="30" customHeight="1" x14ac:dyDescent="0.15">
      <c r="B31" s="368" t="s">
        <v>467</v>
      </c>
      <c r="C31" s="384"/>
      <c r="D31" s="385">
        <f>SUM(D8:D30)</f>
        <v>7314199029</v>
      </c>
      <c r="E31" s="385">
        <f t="shared" ref="E31:H31" si="1">SUM(E8:E30)</f>
        <v>618494323</v>
      </c>
      <c r="F31" s="385">
        <f t="shared" si="1"/>
        <v>184048341</v>
      </c>
      <c r="G31" s="385">
        <f t="shared" si="1"/>
        <v>1170639345.8000002</v>
      </c>
      <c r="H31" s="385">
        <f t="shared" si="1"/>
        <v>6143559683.2000008</v>
      </c>
      <c r="I31" s="386"/>
      <c r="J31" s="386"/>
      <c r="K31" s="386"/>
    </row>
  </sheetData>
  <mergeCells count="2">
    <mergeCell ref="B2:H2"/>
    <mergeCell ref="B4:H4"/>
  </mergeCells>
  <phoneticPr fontId="10" type="noConversion"/>
  <pageMargins left="0.23622047244094491" right="0.23622047244094491" top="0.74803149606299213" bottom="0.74803149606299213" header="0.31496062992125984" footer="0.31496062992125984"/>
  <pageSetup paperSize="9" scale="75" firstPageNumber="20" orientation="portrait" useFirstPageNumber="1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22"/>
  <sheetViews>
    <sheetView view="pageBreakPreview" zoomScaleSheetLayoutView="100" workbookViewId="0">
      <pane xSplit="3" ySplit="6" topLeftCell="D7" activePane="bottomRight" state="frozen"/>
      <selection activeCell="J16" sqref="J16"/>
      <selection pane="topRight" activeCell="J16" sqref="J16"/>
      <selection pane="bottomLeft" activeCell="J16" sqref="J16"/>
      <selection pane="bottomRight" activeCell="J16" sqref="J16"/>
    </sheetView>
  </sheetViews>
  <sheetFormatPr defaultRowHeight="16.5" x14ac:dyDescent="0.15"/>
  <cols>
    <col min="1" max="1" width="0.77734375" style="357" customWidth="1"/>
    <col min="2" max="2" width="19.6640625" style="357" customWidth="1"/>
    <col min="3" max="3" width="9.33203125" style="357" customWidth="1"/>
    <col min="4" max="4" width="11.88671875" style="357" customWidth="1"/>
    <col min="5" max="6" width="11.88671875" style="357" hidden="1" customWidth="1"/>
    <col min="7" max="7" width="10.5546875" style="357" customWidth="1"/>
    <col min="8" max="8" width="10.5546875" style="386" customWidth="1"/>
    <col min="9" max="9" width="0.77734375" style="357" customWidth="1"/>
    <col min="10" max="10" width="11.77734375" style="357" bestFit="1" customWidth="1"/>
    <col min="11" max="11" width="11.5546875" style="357" bestFit="1" customWidth="1"/>
    <col min="12" max="16384" width="8.88671875" style="357"/>
  </cols>
  <sheetData>
    <row r="1" spans="2:12" ht="4.5" customHeight="1" thickBot="1" x14ac:dyDescent="0.2"/>
    <row r="2" spans="2:12" ht="33" customHeight="1" thickTop="1" thickBot="1" x14ac:dyDescent="0.2">
      <c r="B2" s="387" t="s">
        <v>468</v>
      </c>
      <c r="C2" s="388"/>
      <c r="D2" s="388"/>
      <c r="E2" s="388"/>
      <c r="F2" s="388"/>
      <c r="G2" s="388"/>
      <c r="H2" s="389"/>
    </row>
    <row r="3" spans="2:12" ht="4.5" customHeight="1" thickTop="1" x14ac:dyDescent="0.15">
      <c r="B3" s="390"/>
      <c r="C3" s="390"/>
      <c r="D3" s="390"/>
      <c r="E3" s="390"/>
      <c r="F3" s="390"/>
    </row>
    <row r="4" spans="2:12" ht="10.5" customHeight="1" x14ac:dyDescent="0.15">
      <c r="B4" s="95" t="s">
        <v>264</v>
      </c>
      <c r="C4" s="95"/>
      <c r="D4" s="95"/>
      <c r="E4" s="95"/>
      <c r="F4" s="95"/>
      <c r="G4" s="95"/>
      <c r="H4" s="95"/>
    </row>
    <row r="5" spans="2:12" ht="18" customHeight="1" x14ac:dyDescent="0.25">
      <c r="B5" s="391" t="s">
        <v>427</v>
      </c>
      <c r="C5" s="63"/>
      <c r="D5" s="63"/>
      <c r="E5" s="63"/>
      <c r="F5" s="63"/>
      <c r="H5" s="392" t="s">
        <v>266</v>
      </c>
    </row>
    <row r="6" spans="2:12" ht="18" customHeight="1" x14ac:dyDescent="0.15">
      <c r="B6" s="393" t="s">
        <v>428</v>
      </c>
      <c r="C6" s="394" t="s">
        <v>429</v>
      </c>
      <c r="D6" s="369" t="s">
        <v>469</v>
      </c>
      <c r="E6" s="370" t="s">
        <v>431</v>
      </c>
      <c r="F6" s="370" t="s">
        <v>432</v>
      </c>
      <c r="G6" s="395" t="s">
        <v>433</v>
      </c>
      <c r="H6" s="370" t="s">
        <v>29</v>
      </c>
    </row>
    <row r="7" spans="2:12" ht="18" customHeight="1" x14ac:dyDescent="0.15">
      <c r="B7" s="396" t="s">
        <v>470</v>
      </c>
      <c r="C7" s="397" t="s">
        <v>435</v>
      </c>
      <c r="D7" s="398">
        <v>293857338</v>
      </c>
      <c r="E7" s="398">
        <v>65000000</v>
      </c>
      <c r="F7" s="398">
        <v>0</v>
      </c>
      <c r="G7" s="399">
        <v>293857338</v>
      </c>
      <c r="H7" s="398">
        <f>D7-G7</f>
        <v>0</v>
      </c>
      <c r="K7" s="386"/>
      <c r="L7" s="400"/>
    </row>
    <row r="8" spans="2:12" ht="18" customHeight="1" x14ac:dyDescent="0.15">
      <c r="B8" s="401" t="s">
        <v>471</v>
      </c>
      <c r="C8" s="402" t="s">
        <v>472</v>
      </c>
      <c r="D8" s="403">
        <v>5200000</v>
      </c>
      <c r="E8" s="403">
        <v>293857338</v>
      </c>
      <c r="F8" s="403">
        <v>0</v>
      </c>
      <c r="G8" s="404">
        <v>5200000</v>
      </c>
      <c r="H8" s="403">
        <f t="shared" ref="H8:H69" si="0">D8-G8</f>
        <v>0</v>
      </c>
      <c r="K8" s="386"/>
      <c r="L8" s="400"/>
    </row>
    <row r="9" spans="2:12" ht="18" customHeight="1" x14ac:dyDescent="0.15">
      <c r="B9" s="405" t="s">
        <v>473</v>
      </c>
      <c r="C9" s="406" t="s">
        <v>474</v>
      </c>
      <c r="D9" s="403">
        <v>550000</v>
      </c>
      <c r="E9" s="403">
        <v>215837859</v>
      </c>
      <c r="F9" s="403">
        <v>0</v>
      </c>
      <c r="G9" s="404">
        <v>550000</v>
      </c>
      <c r="H9" s="403">
        <f t="shared" si="0"/>
        <v>0</v>
      </c>
      <c r="K9" s="386"/>
      <c r="L9" s="400"/>
    </row>
    <row r="10" spans="2:12" ht="18" customHeight="1" x14ac:dyDescent="0.15">
      <c r="B10" s="405" t="s">
        <v>475</v>
      </c>
      <c r="C10" s="406" t="s">
        <v>476</v>
      </c>
      <c r="D10" s="403">
        <v>34545455</v>
      </c>
      <c r="E10" s="403">
        <v>5200000</v>
      </c>
      <c r="F10" s="403">
        <v>0</v>
      </c>
      <c r="G10" s="404">
        <v>34545455</v>
      </c>
      <c r="H10" s="403">
        <f t="shared" si="0"/>
        <v>0</v>
      </c>
      <c r="K10" s="386"/>
      <c r="L10" s="400"/>
    </row>
    <row r="11" spans="2:12" ht="18" customHeight="1" x14ac:dyDescent="0.15">
      <c r="B11" s="405" t="s">
        <v>477</v>
      </c>
      <c r="C11" s="406" t="s">
        <v>476</v>
      </c>
      <c r="D11" s="403">
        <v>44490909</v>
      </c>
      <c r="E11" s="403">
        <v>550000</v>
      </c>
      <c r="F11" s="403">
        <v>0</v>
      </c>
      <c r="G11" s="404">
        <v>44490909</v>
      </c>
      <c r="H11" s="403">
        <f t="shared" si="0"/>
        <v>0</v>
      </c>
      <c r="K11" s="386"/>
      <c r="L11" s="400"/>
    </row>
    <row r="12" spans="2:12" ht="18" customHeight="1" x14ac:dyDescent="0.15">
      <c r="B12" s="405" t="s">
        <v>478</v>
      </c>
      <c r="C12" s="406" t="s">
        <v>476</v>
      </c>
      <c r="D12" s="403">
        <v>4600000</v>
      </c>
      <c r="E12" s="403">
        <v>34545455</v>
      </c>
      <c r="F12" s="403">
        <v>0</v>
      </c>
      <c r="G12" s="404">
        <v>4600000</v>
      </c>
      <c r="H12" s="403">
        <f t="shared" si="0"/>
        <v>0</v>
      </c>
      <c r="K12" s="386"/>
      <c r="L12" s="400"/>
    </row>
    <row r="13" spans="2:12" ht="18" customHeight="1" x14ac:dyDescent="0.15">
      <c r="B13" s="405" t="s">
        <v>479</v>
      </c>
      <c r="C13" s="406" t="s">
        <v>480</v>
      </c>
      <c r="D13" s="403">
        <v>12727273</v>
      </c>
      <c r="E13" s="403">
        <v>44490909</v>
      </c>
      <c r="F13" s="403">
        <v>0</v>
      </c>
      <c r="G13" s="404">
        <v>12727273</v>
      </c>
      <c r="H13" s="403">
        <f t="shared" si="0"/>
        <v>0</v>
      </c>
      <c r="K13" s="386"/>
      <c r="L13" s="400"/>
    </row>
    <row r="14" spans="2:12" ht="18" customHeight="1" x14ac:dyDescent="0.15">
      <c r="B14" s="405" t="s">
        <v>481</v>
      </c>
      <c r="C14" s="407" t="s">
        <v>482</v>
      </c>
      <c r="D14" s="403">
        <v>20454545</v>
      </c>
      <c r="E14" s="403">
        <v>4600000</v>
      </c>
      <c r="F14" s="403">
        <v>0</v>
      </c>
      <c r="G14" s="404">
        <v>20454545</v>
      </c>
      <c r="H14" s="403">
        <f t="shared" si="0"/>
        <v>0</v>
      </c>
      <c r="K14" s="386"/>
      <c r="L14" s="400"/>
    </row>
    <row r="15" spans="2:12" ht="18" customHeight="1" x14ac:dyDescent="0.15">
      <c r="B15" s="405" t="s">
        <v>483</v>
      </c>
      <c r="C15" s="408" t="s">
        <v>484</v>
      </c>
      <c r="D15" s="403">
        <v>11818182</v>
      </c>
      <c r="E15" s="403">
        <v>12727273</v>
      </c>
      <c r="F15" s="403">
        <v>0</v>
      </c>
      <c r="G15" s="404">
        <v>11818182</v>
      </c>
      <c r="H15" s="403">
        <f t="shared" si="0"/>
        <v>0</v>
      </c>
      <c r="K15" s="386"/>
      <c r="L15" s="400"/>
    </row>
    <row r="16" spans="2:12" ht="18" customHeight="1" x14ac:dyDescent="0.15">
      <c r="B16" s="405" t="s">
        <v>485</v>
      </c>
      <c r="C16" s="406" t="s">
        <v>486</v>
      </c>
      <c r="D16" s="403">
        <v>27272727</v>
      </c>
      <c r="E16" s="403">
        <v>20454545</v>
      </c>
      <c r="F16" s="403">
        <v>0</v>
      </c>
      <c r="G16" s="404">
        <v>27272727</v>
      </c>
      <c r="H16" s="403">
        <f t="shared" si="0"/>
        <v>0</v>
      </c>
      <c r="K16" s="386"/>
      <c r="L16" s="400"/>
    </row>
    <row r="17" spans="2:12" ht="18" customHeight="1" x14ac:dyDescent="0.15">
      <c r="B17" s="405" t="s">
        <v>487</v>
      </c>
      <c r="C17" s="406" t="s">
        <v>488</v>
      </c>
      <c r="D17" s="403">
        <v>3200000</v>
      </c>
      <c r="E17" s="403">
        <v>11818182</v>
      </c>
      <c r="F17" s="403">
        <v>0</v>
      </c>
      <c r="G17" s="404">
        <v>3200000</v>
      </c>
      <c r="H17" s="403">
        <f t="shared" si="0"/>
        <v>0</v>
      </c>
      <c r="K17" s="386"/>
      <c r="L17" s="400"/>
    </row>
    <row r="18" spans="2:12" ht="18" customHeight="1" x14ac:dyDescent="0.15">
      <c r="B18" s="405" t="s">
        <v>489</v>
      </c>
      <c r="C18" s="406" t="s">
        <v>490</v>
      </c>
      <c r="D18" s="403">
        <v>3200000</v>
      </c>
      <c r="E18" s="403">
        <v>27272727</v>
      </c>
      <c r="F18" s="403">
        <v>0</v>
      </c>
      <c r="G18" s="404">
        <v>3200000</v>
      </c>
      <c r="H18" s="403">
        <f t="shared" si="0"/>
        <v>0</v>
      </c>
      <c r="K18" s="386"/>
      <c r="L18" s="400"/>
    </row>
    <row r="19" spans="2:12" ht="18" customHeight="1" x14ac:dyDescent="0.15">
      <c r="B19" s="405" t="s">
        <v>491</v>
      </c>
      <c r="C19" s="406" t="s">
        <v>492</v>
      </c>
      <c r="D19" s="403">
        <v>19159000</v>
      </c>
      <c r="E19" s="403">
        <v>1300000</v>
      </c>
      <c r="F19" s="403">
        <v>0</v>
      </c>
      <c r="G19" s="404">
        <v>19159000</v>
      </c>
      <c r="H19" s="403">
        <f t="shared" si="0"/>
        <v>0</v>
      </c>
      <c r="K19" s="386"/>
      <c r="L19" s="400"/>
    </row>
    <row r="20" spans="2:12" ht="18" customHeight="1" x14ac:dyDescent="0.15">
      <c r="B20" s="405" t="s">
        <v>493</v>
      </c>
      <c r="C20" s="406" t="s">
        <v>494</v>
      </c>
      <c r="D20" s="403">
        <v>7000000</v>
      </c>
      <c r="E20" s="403">
        <v>3200000</v>
      </c>
      <c r="F20" s="403">
        <v>0</v>
      </c>
      <c r="G20" s="404">
        <v>7000000</v>
      </c>
      <c r="H20" s="403">
        <f t="shared" si="0"/>
        <v>0</v>
      </c>
      <c r="K20" s="386"/>
      <c r="L20" s="400"/>
    </row>
    <row r="21" spans="2:12" ht="18" customHeight="1" x14ac:dyDescent="0.15">
      <c r="B21" s="405" t="s">
        <v>495</v>
      </c>
      <c r="C21" s="407" t="s">
        <v>496</v>
      </c>
      <c r="D21" s="403">
        <v>28000000</v>
      </c>
      <c r="E21" s="403">
        <v>53636364</v>
      </c>
      <c r="F21" s="403">
        <v>0</v>
      </c>
      <c r="G21" s="404">
        <v>28000000</v>
      </c>
      <c r="H21" s="403">
        <f t="shared" si="0"/>
        <v>0</v>
      </c>
      <c r="K21" s="386"/>
      <c r="L21" s="400"/>
    </row>
    <row r="22" spans="2:12" ht="18" customHeight="1" x14ac:dyDescent="0.15">
      <c r="B22" s="405" t="s">
        <v>497</v>
      </c>
      <c r="C22" s="407" t="s">
        <v>498</v>
      </c>
      <c r="D22" s="403">
        <v>4500000</v>
      </c>
      <c r="E22" s="403">
        <v>3200000</v>
      </c>
      <c r="F22" s="403">
        <v>0</v>
      </c>
      <c r="G22" s="404">
        <v>4500000</v>
      </c>
      <c r="H22" s="403">
        <f t="shared" si="0"/>
        <v>0</v>
      </c>
      <c r="K22" s="386"/>
      <c r="L22" s="400"/>
    </row>
    <row r="23" spans="2:12" ht="18" customHeight="1" x14ac:dyDescent="0.15">
      <c r="B23" s="405" t="s">
        <v>499</v>
      </c>
      <c r="C23" s="407" t="s">
        <v>500</v>
      </c>
      <c r="D23" s="403">
        <v>850000</v>
      </c>
      <c r="E23" s="403">
        <v>19159000</v>
      </c>
      <c r="F23" s="403">
        <v>0</v>
      </c>
      <c r="G23" s="404">
        <v>850000</v>
      </c>
      <c r="H23" s="403">
        <f t="shared" si="0"/>
        <v>0</v>
      </c>
      <c r="K23" s="386"/>
      <c r="L23" s="400"/>
    </row>
    <row r="24" spans="2:12" ht="18" customHeight="1" x14ac:dyDescent="0.15">
      <c r="B24" s="405" t="s">
        <v>501</v>
      </c>
      <c r="C24" s="406" t="s">
        <v>502</v>
      </c>
      <c r="D24" s="403">
        <v>63000000</v>
      </c>
      <c r="E24" s="403">
        <v>7000000</v>
      </c>
      <c r="F24" s="403">
        <v>0</v>
      </c>
      <c r="G24" s="404">
        <v>63000000</v>
      </c>
      <c r="H24" s="403">
        <f t="shared" si="0"/>
        <v>0</v>
      </c>
      <c r="K24" s="386"/>
      <c r="L24" s="400"/>
    </row>
    <row r="25" spans="2:12" ht="18" customHeight="1" x14ac:dyDescent="0.15">
      <c r="B25" s="409" t="s">
        <v>503</v>
      </c>
      <c r="C25" s="410" t="s">
        <v>504</v>
      </c>
      <c r="D25" s="411">
        <v>4000000</v>
      </c>
      <c r="E25" s="403">
        <v>28000000</v>
      </c>
      <c r="F25" s="403">
        <v>0</v>
      </c>
      <c r="G25" s="404">
        <v>4000000</v>
      </c>
      <c r="H25" s="403">
        <f t="shared" si="0"/>
        <v>0</v>
      </c>
      <c r="K25" s="386"/>
      <c r="L25" s="400"/>
    </row>
    <row r="26" spans="2:12" ht="18" customHeight="1" x14ac:dyDescent="0.15">
      <c r="B26" s="409" t="s">
        <v>497</v>
      </c>
      <c r="C26" s="410" t="s">
        <v>505</v>
      </c>
      <c r="D26" s="403">
        <v>5300000</v>
      </c>
      <c r="E26" s="403">
        <v>76000000</v>
      </c>
      <c r="F26" s="403">
        <v>0</v>
      </c>
      <c r="G26" s="404">
        <v>5300000</v>
      </c>
      <c r="H26" s="403">
        <f t="shared" si="0"/>
        <v>0</v>
      </c>
      <c r="K26" s="386"/>
      <c r="L26" s="400"/>
    </row>
    <row r="27" spans="2:12" ht="18" customHeight="1" x14ac:dyDescent="0.15">
      <c r="B27" s="409" t="s">
        <v>506</v>
      </c>
      <c r="C27" s="410" t="s">
        <v>505</v>
      </c>
      <c r="D27" s="403">
        <v>4200000</v>
      </c>
      <c r="E27" s="403">
        <v>4500000</v>
      </c>
      <c r="F27" s="403">
        <v>0</v>
      </c>
      <c r="G27" s="404">
        <v>4200000</v>
      </c>
      <c r="H27" s="403">
        <f t="shared" si="0"/>
        <v>0</v>
      </c>
      <c r="K27" s="386"/>
      <c r="L27" s="400"/>
    </row>
    <row r="28" spans="2:12" ht="18" customHeight="1" x14ac:dyDescent="0.15">
      <c r="B28" s="409" t="s">
        <v>507</v>
      </c>
      <c r="C28" s="410" t="s">
        <v>508</v>
      </c>
      <c r="D28" s="403">
        <v>6500000</v>
      </c>
      <c r="E28" s="403">
        <v>850000</v>
      </c>
      <c r="F28" s="403">
        <v>0</v>
      </c>
      <c r="G28" s="404">
        <v>6500000</v>
      </c>
      <c r="H28" s="403">
        <f t="shared" si="0"/>
        <v>0</v>
      </c>
      <c r="K28" s="386"/>
      <c r="L28" s="400"/>
    </row>
    <row r="29" spans="2:12" ht="18" customHeight="1" x14ac:dyDescent="0.15">
      <c r="B29" s="409" t="s">
        <v>509</v>
      </c>
      <c r="C29" s="410" t="s">
        <v>510</v>
      </c>
      <c r="D29" s="403">
        <v>14500000</v>
      </c>
      <c r="E29" s="403">
        <v>63000000</v>
      </c>
      <c r="F29" s="403">
        <v>0</v>
      </c>
      <c r="G29" s="404">
        <v>14500000</v>
      </c>
      <c r="H29" s="403">
        <f t="shared" si="0"/>
        <v>0</v>
      </c>
      <c r="K29" s="386"/>
      <c r="L29" s="400"/>
    </row>
    <row r="30" spans="2:12" ht="18" customHeight="1" x14ac:dyDescent="0.15">
      <c r="B30" s="409" t="s">
        <v>511</v>
      </c>
      <c r="C30" s="406" t="s">
        <v>512</v>
      </c>
      <c r="D30" s="403">
        <v>74000000</v>
      </c>
      <c r="E30" s="403">
        <v>5300000</v>
      </c>
      <c r="F30" s="403">
        <v>0</v>
      </c>
      <c r="G30" s="404">
        <v>74000000</v>
      </c>
      <c r="H30" s="403">
        <f t="shared" si="0"/>
        <v>0</v>
      </c>
      <c r="K30" s="386"/>
      <c r="L30" s="400"/>
    </row>
    <row r="31" spans="2:12" ht="18" customHeight="1" x14ac:dyDescent="0.15">
      <c r="B31" s="409" t="s">
        <v>513</v>
      </c>
      <c r="C31" s="410" t="s">
        <v>512</v>
      </c>
      <c r="D31" s="403">
        <v>32545455</v>
      </c>
      <c r="E31" s="403">
        <v>4200000</v>
      </c>
      <c r="F31" s="403">
        <v>0</v>
      </c>
      <c r="G31" s="404">
        <v>32545455</v>
      </c>
      <c r="H31" s="403">
        <f t="shared" si="0"/>
        <v>0</v>
      </c>
      <c r="K31" s="386"/>
      <c r="L31" s="400"/>
    </row>
    <row r="32" spans="2:12" ht="18" customHeight="1" x14ac:dyDescent="0.15">
      <c r="B32" s="409" t="s">
        <v>514</v>
      </c>
      <c r="C32" s="406" t="s">
        <v>515</v>
      </c>
      <c r="D32" s="403">
        <v>33000000</v>
      </c>
      <c r="E32" s="403">
        <v>6500000</v>
      </c>
      <c r="F32" s="403">
        <v>0</v>
      </c>
      <c r="G32" s="404">
        <v>32999000</v>
      </c>
      <c r="H32" s="403">
        <f t="shared" si="0"/>
        <v>1000</v>
      </c>
      <c r="K32" s="386"/>
      <c r="L32" s="400"/>
    </row>
    <row r="33" spans="2:12" ht="18" customHeight="1" x14ac:dyDescent="0.15">
      <c r="B33" s="409" t="s">
        <v>516</v>
      </c>
      <c r="C33" s="406" t="s">
        <v>515</v>
      </c>
      <c r="D33" s="403">
        <v>90000000</v>
      </c>
      <c r="E33" s="403">
        <v>14500000</v>
      </c>
      <c r="F33" s="403">
        <v>0</v>
      </c>
      <c r="G33" s="404">
        <v>89999000</v>
      </c>
      <c r="H33" s="403">
        <f t="shared" si="0"/>
        <v>1000</v>
      </c>
      <c r="K33" s="386"/>
      <c r="L33" s="400"/>
    </row>
    <row r="34" spans="2:12" ht="18" customHeight="1" x14ac:dyDescent="0.15">
      <c r="B34" s="412" t="s">
        <v>517</v>
      </c>
      <c r="C34" s="406" t="s">
        <v>518</v>
      </c>
      <c r="D34" s="413">
        <v>25054545</v>
      </c>
      <c r="E34" s="414">
        <v>190000000</v>
      </c>
      <c r="F34" s="414">
        <v>0</v>
      </c>
      <c r="G34" s="415">
        <v>25053545</v>
      </c>
      <c r="H34" s="414">
        <f t="shared" si="0"/>
        <v>1000</v>
      </c>
      <c r="K34" s="386"/>
      <c r="L34" s="400"/>
    </row>
    <row r="35" spans="2:12" ht="18" customHeight="1" x14ac:dyDescent="0.15">
      <c r="B35" s="409" t="s">
        <v>519</v>
      </c>
      <c r="C35" s="406" t="s">
        <v>518</v>
      </c>
      <c r="D35" s="403">
        <v>5309091</v>
      </c>
      <c r="E35" s="403">
        <v>107000000</v>
      </c>
      <c r="F35" s="403">
        <v>0</v>
      </c>
      <c r="G35" s="404">
        <v>5308091</v>
      </c>
      <c r="H35" s="403">
        <f t="shared" si="0"/>
        <v>1000</v>
      </c>
      <c r="K35" s="386"/>
      <c r="L35" s="400"/>
    </row>
    <row r="36" spans="2:12" ht="18" customHeight="1" x14ac:dyDescent="0.15">
      <c r="B36" s="409" t="s">
        <v>520</v>
      </c>
      <c r="C36" s="406" t="s">
        <v>521</v>
      </c>
      <c r="D36" s="403">
        <v>17545455</v>
      </c>
      <c r="E36" s="403">
        <v>32545455</v>
      </c>
      <c r="F36" s="403">
        <v>0</v>
      </c>
      <c r="G36" s="404">
        <v>17544455</v>
      </c>
      <c r="H36" s="403">
        <f t="shared" si="0"/>
        <v>1000</v>
      </c>
      <c r="K36" s="386"/>
      <c r="L36" s="400"/>
    </row>
    <row r="37" spans="2:12" ht="18" customHeight="1" x14ac:dyDescent="0.15">
      <c r="B37" s="409" t="s">
        <v>522</v>
      </c>
      <c r="C37" s="406" t="s">
        <v>521</v>
      </c>
      <c r="D37" s="403">
        <v>12454545</v>
      </c>
      <c r="E37" s="403">
        <v>32999000</v>
      </c>
      <c r="F37" s="403">
        <v>0</v>
      </c>
      <c r="G37" s="404">
        <v>12453545</v>
      </c>
      <c r="H37" s="403">
        <f t="shared" si="0"/>
        <v>1000</v>
      </c>
      <c r="K37" s="386"/>
      <c r="L37" s="400"/>
    </row>
    <row r="38" spans="2:12" ht="18" customHeight="1" x14ac:dyDescent="0.15">
      <c r="B38" s="409" t="s">
        <v>523</v>
      </c>
      <c r="C38" s="406" t="s">
        <v>524</v>
      </c>
      <c r="D38" s="403">
        <v>93000000</v>
      </c>
      <c r="E38" s="403">
        <v>89999000</v>
      </c>
      <c r="F38" s="403">
        <v>0</v>
      </c>
      <c r="G38" s="404">
        <v>92999000</v>
      </c>
      <c r="H38" s="403">
        <f t="shared" si="0"/>
        <v>1000</v>
      </c>
      <c r="K38" s="386"/>
      <c r="L38" s="400"/>
    </row>
    <row r="39" spans="2:12" ht="18" customHeight="1" x14ac:dyDescent="0.15">
      <c r="B39" s="409" t="s">
        <v>525</v>
      </c>
      <c r="C39" s="406" t="s">
        <v>524</v>
      </c>
      <c r="D39" s="403">
        <v>47000000</v>
      </c>
      <c r="E39" s="403">
        <v>25053545</v>
      </c>
      <c r="F39" s="403">
        <v>0</v>
      </c>
      <c r="G39" s="404">
        <v>46999000</v>
      </c>
      <c r="H39" s="403">
        <f t="shared" si="0"/>
        <v>1000</v>
      </c>
      <c r="K39" s="386"/>
      <c r="L39" s="400"/>
    </row>
    <row r="40" spans="2:12" ht="18" customHeight="1" x14ac:dyDescent="0.15">
      <c r="B40" s="409" t="s">
        <v>526</v>
      </c>
      <c r="C40" s="406" t="s">
        <v>527</v>
      </c>
      <c r="D40" s="403">
        <v>73500000</v>
      </c>
      <c r="E40" s="403">
        <v>5308091</v>
      </c>
      <c r="F40" s="403">
        <v>0</v>
      </c>
      <c r="G40" s="404">
        <v>73499000</v>
      </c>
      <c r="H40" s="403">
        <f t="shared" si="0"/>
        <v>1000</v>
      </c>
      <c r="K40" s="386"/>
      <c r="L40" s="400"/>
    </row>
    <row r="41" spans="2:12" ht="18" customHeight="1" x14ac:dyDescent="0.15">
      <c r="B41" s="409" t="s">
        <v>528</v>
      </c>
      <c r="C41" s="406" t="s">
        <v>529</v>
      </c>
      <c r="D41" s="403">
        <v>11000000</v>
      </c>
      <c r="E41" s="403">
        <v>17544455</v>
      </c>
      <c r="F41" s="403">
        <v>0</v>
      </c>
      <c r="G41" s="404">
        <v>10999000</v>
      </c>
      <c r="H41" s="403">
        <f t="shared" si="0"/>
        <v>1000</v>
      </c>
      <c r="K41" s="386"/>
      <c r="L41" s="400"/>
    </row>
    <row r="42" spans="2:12" ht="18" customHeight="1" x14ac:dyDescent="0.15">
      <c r="B42" s="409" t="s">
        <v>530</v>
      </c>
      <c r="C42" s="406" t="s">
        <v>531</v>
      </c>
      <c r="D42" s="403">
        <v>56892000</v>
      </c>
      <c r="E42" s="403">
        <v>12453545</v>
      </c>
      <c r="F42" s="403">
        <v>0</v>
      </c>
      <c r="G42" s="404">
        <v>56891000</v>
      </c>
      <c r="H42" s="403">
        <f t="shared" si="0"/>
        <v>1000</v>
      </c>
      <c r="K42" s="386"/>
      <c r="L42" s="400"/>
    </row>
    <row r="43" spans="2:12" ht="18" customHeight="1" x14ac:dyDescent="0.15">
      <c r="B43" s="409" t="s">
        <v>532</v>
      </c>
      <c r="C43" s="406" t="s">
        <v>533</v>
      </c>
      <c r="D43" s="403">
        <v>23000000</v>
      </c>
      <c r="E43" s="403">
        <v>92999000</v>
      </c>
      <c r="F43" s="403">
        <v>0</v>
      </c>
      <c r="G43" s="404">
        <v>22999000</v>
      </c>
      <c r="H43" s="403">
        <f t="shared" si="0"/>
        <v>1000</v>
      </c>
      <c r="K43" s="386"/>
      <c r="L43" s="400"/>
    </row>
    <row r="44" spans="2:12" ht="18" customHeight="1" x14ac:dyDescent="0.15">
      <c r="B44" s="409" t="s">
        <v>534</v>
      </c>
      <c r="C44" s="406" t="s">
        <v>535</v>
      </c>
      <c r="D44" s="403">
        <v>90000000</v>
      </c>
      <c r="E44" s="403">
        <v>46999000</v>
      </c>
      <c r="F44" s="403">
        <v>0</v>
      </c>
      <c r="G44" s="404">
        <v>89999000</v>
      </c>
      <c r="H44" s="403">
        <f t="shared" si="0"/>
        <v>1000</v>
      </c>
      <c r="K44" s="386"/>
      <c r="L44" s="400"/>
    </row>
    <row r="45" spans="2:12" ht="18" customHeight="1" x14ac:dyDescent="0.15">
      <c r="B45" s="409" t="s">
        <v>536</v>
      </c>
      <c r="C45" s="406" t="s">
        <v>537</v>
      </c>
      <c r="D45" s="403">
        <v>130634495</v>
      </c>
      <c r="E45" s="403">
        <v>1399000</v>
      </c>
      <c r="F45" s="403">
        <v>0</v>
      </c>
      <c r="G45" s="404">
        <v>130633495</v>
      </c>
      <c r="H45" s="403">
        <f t="shared" si="0"/>
        <v>1000</v>
      </c>
      <c r="K45" s="386"/>
      <c r="L45" s="400"/>
    </row>
    <row r="46" spans="2:12" ht="18" customHeight="1" x14ac:dyDescent="0.15">
      <c r="B46" s="409" t="s">
        <v>538</v>
      </c>
      <c r="C46" s="406" t="s">
        <v>539</v>
      </c>
      <c r="D46" s="403">
        <v>6000000</v>
      </c>
      <c r="E46" s="403">
        <v>73499000</v>
      </c>
      <c r="F46" s="403">
        <v>0</v>
      </c>
      <c r="G46" s="404">
        <v>5999000</v>
      </c>
      <c r="H46" s="403">
        <f t="shared" si="0"/>
        <v>1000</v>
      </c>
      <c r="K46" s="386"/>
      <c r="L46" s="400"/>
    </row>
    <row r="47" spans="2:12" ht="18" customHeight="1" x14ac:dyDescent="0.15">
      <c r="B47" s="409" t="s">
        <v>540</v>
      </c>
      <c r="C47" s="406" t="s">
        <v>541</v>
      </c>
      <c r="D47" s="403">
        <v>13400000</v>
      </c>
      <c r="E47" s="403">
        <v>10999000</v>
      </c>
      <c r="F47" s="403">
        <v>0</v>
      </c>
      <c r="G47" s="404">
        <v>13399000</v>
      </c>
      <c r="H47" s="403">
        <f t="shared" si="0"/>
        <v>1000</v>
      </c>
      <c r="K47" s="386"/>
      <c r="L47" s="400"/>
    </row>
    <row r="48" spans="2:12" ht="18" customHeight="1" x14ac:dyDescent="0.15">
      <c r="B48" s="409" t="s">
        <v>542</v>
      </c>
      <c r="C48" s="406" t="s">
        <v>543</v>
      </c>
      <c r="D48" s="403">
        <v>7050000</v>
      </c>
      <c r="E48" s="403">
        <v>56891000</v>
      </c>
      <c r="F48" s="403">
        <v>0</v>
      </c>
      <c r="G48" s="404">
        <v>7049000</v>
      </c>
      <c r="H48" s="403">
        <f t="shared" si="0"/>
        <v>1000</v>
      </c>
      <c r="K48" s="386"/>
      <c r="L48" s="400"/>
    </row>
    <row r="49" spans="2:12" ht="18" customHeight="1" x14ac:dyDescent="0.15">
      <c r="B49" s="409" t="s">
        <v>544</v>
      </c>
      <c r="C49" s="406" t="s">
        <v>545</v>
      </c>
      <c r="D49" s="403">
        <v>25900000</v>
      </c>
      <c r="E49" s="403">
        <v>22999000</v>
      </c>
      <c r="F49" s="403">
        <v>0</v>
      </c>
      <c r="G49" s="404">
        <v>25899000</v>
      </c>
      <c r="H49" s="403">
        <f t="shared" si="0"/>
        <v>1000</v>
      </c>
      <c r="K49" s="386"/>
      <c r="L49" s="400"/>
    </row>
    <row r="50" spans="2:12" ht="18" customHeight="1" x14ac:dyDescent="0.15">
      <c r="B50" s="409" t="s">
        <v>546</v>
      </c>
      <c r="C50" s="406" t="s">
        <v>547</v>
      </c>
      <c r="D50" s="403">
        <v>1900000</v>
      </c>
      <c r="E50" s="403">
        <v>89999000</v>
      </c>
      <c r="F50" s="403">
        <v>0</v>
      </c>
      <c r="G50" s="404">
        <v>1899000</v>
      </c>
      <c r="H50" s="403">
        <f t="shared" si="0"/>
        <v>1000</v>
      </c>
      <c r="K50" s="386"/>
      <c r="L50" s="400"/>
    </row>
    <row r="51" spans="2:12" ht="18" customHeight="1" x14ac:dyDescent="0.15">
      <c r="B51" s="409" t="s">
        <v>548</v>
      </c>
      <c r="C51" s="406" t="s">
        <v>549</v>
      </c>
      <c r="D51" s="403">
        <v>36592740</v>
      </c>
      <c r="E51" s="403">
        <v>130633495</v>
      </c>
      <c r="F51" s="403">
        <v>0</v>
      </c>
      <c r="G51" s="404">
        <v>36591740</v>
      </c>
      <c r="H51" s="403">
        <f t="shared" si="0"/>
        <v>1000</v>
      </c>
      <c r="K51" s="386"/>
      <c r="L51" s="400"/>
    </row>
    <row r="52" spans="2:12" ht="18" customHeight="1" x14ac:dyDescent="0.15">
      <c r="B52" s="416" t="s">
        <v>550</v>
      </c>
      <c r="C52" s="417" t="s">
        <v>551</v>
      </c>
      <c r="D52" s="418">
        <v>8800000</v>
      </c>
      <c r="E52" s="418">
        <v>5999000</v>
      </c>
      <c r="F52" s="418">
        <v>0</v>
      </c>
      <c r="G52" s="419">
        <v>8799000</v>
      </c>
      <c r="H52" s="418">
        <f t="shared" si="0"/>
        <v>1000</v>
      </c>
      <c r="K52" s="386"/>
      <c r="L52" s="400"/>
    </row>
    <row r="53" spans="2:12" ht="18" customHeight="1" x14ac:dyDescent="0.15">
      <c r="B53" s="409" t="s">
        <v>552</v>
      </c>
      <c r="C53" s="406" t="s">
        <v>553</v>
      </c>
      <c r="D53" s="403">
        <v>13500000</v>
      </c>
      <c r="E53" s="403">
        <v>13399000</v>
      </c>
      <c r="F53" s="403">
        <v>0</v>
      </c>
      <c r="G53" s="404">
        <v>13499000</v>
      </c>
      <c r="H53" s="403">
        <f t="shared" si="0"/>
        <v>1000</v>
      </c>
      <c r="K53" s="386"/>
      <c r="L53" s="400"/>
    </row>
    <row r="54" spans="2:12" ht="18" customHeight="1" x14ac:dyDescent="0.15">
      <c r="B54" s="409" t="s">
        <v>554</v>
      </c>
      <c r="C54" s="406" t="s">
        <v>555</v>
      </c>
      <c r="D54" s="403">
        <v>900000</v>
      </c>
      <c r="E54" s="403">
        <v>7049000</v>
      </c>
      <c r="F54" s="403">
        <v>0</v>
      </c>
      <c r="G54" s="404">
        <v>899000</v>
      </c>
      <c r="H54" s="403">
        <f t="shared" si="0"/>
        <v>1000</v>
      </c>
      <c r="K54" s="386"/>
      <c r="L54" s="400"/>
    </row>
    <row r="55" spans="2:12" ht="18" customHeight="1" x14ac:dyDescent="0.15">
      <c r="B55" s="409" t="s">
        <v>556</v>
      </c>
      <c r="C55" s="406" t="s">
        <v>557</v>
      </c>
      <c r="D55" s="403">
        <v>1800000</v>
      </c>
      <c r="E55" s="403">
        <v>36441000</v>
      </c>
      <c r="F55" s="403">
        <v>0</v>
      </c>
      <c r="G55" s="404">
        <v>1799000</v>
      </c>
      <c r="H55" s="403">
        <f t="shared" si="0"/>
        <v>1000</v>
      </c>
      <c r="K55" s="386"/>
      <c r="L55" s="400"/>
    </row>
    <row r="56" spans="2:12" ht="18" customHeight="1" x14ac:dyDescent="0.15">
      <c r="B56" s="409" t="s">
        <v>558</v>
      </c>
      <c r="C56" s="406" t="s">
        <v>557</v>
      </c>
      <c r="D56" s="403">
        <v>150000</v>
      </c>
      <c r="E56" s="403">
        <v>25899000</v>
      </c>
      <c r="F56" s="403">
        <v>0</v>
      </c>
      <c r="G56" s="404">
        <v>149000</v>
      </c>
      <c r="H56" s="403">
        <f t="shared" si="0"/>
        <v>1000</v>
      </c>
      <c r="K56" s="386"/>
      <c r="L56" s="400"/>
    </row>
    <row r="57" spans="2:12" ht="18" customHeight="1" x14ac:dyDescent="0.15">
      <c r="B57" s="409" t="s">
        <v>559</v>
      </c>
      <c r="C57" s="406" t="s">
        <v>560</v>
      </c>
      <c r="D57" s="403">
        <v>18900000</v>
      </c>
      <c r="E57" s="403">
        <v>1899000</v>
      </c>
      <c r="F57" s="403">
        <v>0</v>
      </c>
      <c r="G57" s="404">
        <v>18899000</v>
      </c>
      <c r="H57" s="403">
        <f t="shared" si="0"/>
        <v>1000</v>
      </c>
      <c r="K57" s="386"/>
      <c r="L57" s="400"/>
    </row>
    <row r="58" spans="2:12" ht="18" customHeight="1" x14ac:dyDescent="0.15">
      <c r="B58" s="409" t="s">
        <v>561</v>
      </c>
      <c r="C58" s="406" t="s">
        <v>562</v>
      </c>
      <c r="D58" s="403">
        <v>12000000</v>
      </c>
      <c r="E58" s="403">
        <v>36591740</v>
      </c>
      <c r="F58" s="403">
        <v>0</v>
      </c>
      <c r="G58" s="404">
        <v>11999000</v>
      </c>
      <c r="H58" s="403">
        <f t="shared" si="0"/>
        <v>1000</v>
      </c>
      <c r="K58" s="386"/>
      <c r="L58" s="400"/>
    </row>
    <row r="59" spans="2:12" ht="18" customHeight="1" x14ac:dyDescent="0.15">
      <c r="B59" s="409" t="s">
        <v>563</v>
      </c>
      <c r="C59" s="406" t="s">
        <v>564</v>
      </c>
      <c r="D59" s="403">
        <v>24000000</v>
      </c>
      <c r="E59" s="403">
        <v>8799000</v>
      </c>
      <c r="F59" s="403">
        <v>0</v>
      </c>
      <c r="G59" s="404">
        <v>23999000</v>
      </c>
      <c r="H59" s="403">
        <f t="shared" si="0"/>
        <v>1000</v>
      </c>
      <c r="K59" s="386"/>
      <c r="L59" s="400"/>
    </row>
    <row r="60" spans="2:12" ht="18" customHeight="1" x14ac:dyDescent="0.15">
      <c r="B60" s="409" t="s">
        <v>565</v>
      </c>
      <c r="C60" s="406" t="s">
        <v>566</v>
      </c>
      <c r="D60" s="403">
        <v>25000000</v>
      </c>
      <c r="E60" s="403">
        <v>13499000</v>
      </c>
      <c r="F60" s="403">
        <v>0</v>
      </c>
      <c r="G60" s="404">
        <v>24999000</v>
      </c>
      <c r="H60" s="403">
        <f t="shared" si="0"/>
        <v>1000</v>
      </c>
      <c r="K60" s="386"/>
      <c r="L60" s="400"/>
    </row>
    <row r="61" spans="2:12" ht="18" customHeight="1" x14ac:dyDescent="0.15">
      <c r="B61" s="409" t="s">
        <v>567</v>
      </c>
      <c r="C61" s="406" t="s">
        <v>568</v>
      </c>
      <c r="D61" s="403">
        <v>5500000</v>
      </c>
      <c r="E61" s="403">
        <v>899000</v>
      </c>
      <c r="F61" s="403">
        <v>0</v>
      </c>
      <c r="G61" s="404">
        <v>5499000</v>
      </c>
      <c r="H61" s="403">
        <f t="shared" si="0"/>
        <v>1000</v>
      </c>
      <c r="K61" s="386"/>
      <c r="L61" s="400"/>
    </row>
    <row r="62" spans="2:12" ht="18" customHeight="1" x14ac:dyDescent="0.15">
      <c r="B62" s="409" t="s">
        <v>569</v>
      </c>
      <c r="C62" s="406" t="s">
        <v>570</v>
      </c>
      <c r="D62" s="403">
        <v>40909091</v>
      </c>
      <c r="E62" s="403">
        <v>1799000</v>
      </c>
      <c r="F62" s="403">
        <v>0</v>
      </c>
      <c r="G62" s="404">
        <v>40908091</v>
      </c>
      <c r="H62" s="403">
        <f t="shared" si="0"/>
        <v>1000</v>
      </c>
      <c r="K62" s="386"/>
      <c r="L62" s="400"/>
    </row>
    <row r="63" spans="2:12" ht="18" customHeight="1" x14ac:dyDescent="0.15">
      <c r="B63" s="409" t="s">
        <v>571</v>
      </c>
      <c r="C63" s="406" t="s">
        <v>572</v>
      </c>
      <c r="D63" s="403">
        <v>71540000</v>
      </c>
      <c r="E63" s="403">
        <v>149000</v>
      </c>
      <c r="F63" s="403">
        <v>0</v>
      </c>
      <c r="G63" s="404">
        <v>71539000</v>
      </c>
      <c r="H63" s="403">
        <f t="shared" si="0"/>
        <v>1000</v>
      </c>
      <c r="K63" s="386"/>
      <c r="L63" s="400"/>
    </row>
    <row r="64" spans="2:12" ht="18" customHeight="1" x14ac:dyDescent="0.15">
      <c r="B64" s="409" t="s">
        <v>573</v>
      </c>
      <c r="C64" s="406" t="s">
        <v>572</v>
      </c>
      <c r="D64" s="403">
        <v>21183263</v>
      </c>
      <c r="E64" s="403">
        <v>18899000</v>
      </c>
      <c r="F64" s="403">
        <v>0</v>
      </c>
      <c r="G64" s="404">
        <v>21182263</v>
      </c>
      <c r="H64" s="403">
        <f t="shared" si="0"/>
        <v>1000</v>
      </c>
      <c r="K64" s="386"/>
      <c r="L64" s="400"/>
    </row>
    <row r="65" spans="2:12" ht="18" customHeight="1" x14ac:dyDescent="0.15">
      <c r="B65" s="409" t="s">
        <v>574</v>
      </c>
      <c r="C65" s="406" t="s">
        <v>575</v>
      </c>
      <c r="D65" s="403">
        <v>1250000</v>
      </c>
      <c r="E65" s="403">
        <v>23999000</v>
      </c>
      <c r="F65" s="403">
        <v>0</v>
      </c>
      <c r="G65" s="404">
        <v>1249000</v>
      </c>
      <c r="H65" s="403">
        <f t="shared" si="0"/>
        <v>1000</v>
      </c>
      <c r="K65" s="386"/>
      <c r="L65" s="400"/>
    </row>
    <row r="66" spans="2:12" ht="18" customHeight="1" x14ac:dyDescent="0.15">
      <c r="B66" s="409" t="s">
        <v>576</v>
      </c>
      <c r="C66" s="406" t="s">
        <v>577</v>
      </c>
      <c r="D66" s="403">
        <v>8268750</v>
      </c>
      <c r="E66" s="403">
        <v>24999000</v>
      </c>
      <c r="F66" s="403">
        <v>0</v>
      </c>
      <c r="G66" s="404">
        <v>8268750</v>
      </c>
      <c r="H66" s="403">
        <f t="shared" si="0"/>
        <v>0</v>
      </c>
      <c r="K66" s="386"/>
      <c r="L66" s="400"/>
    </row>
    <row r="67" spans="2:12" ht="18" customHeight="1" x14ac:dyDescent="0.15">
      <c r="B67" s="409" t="s">
        <v>561</v>
      </c>
      <c r="C67" s="406" t="s">
        <v>578</v>
      </c>
      <c r="D67" s="403">
        <v>3150000</v>
      </c>
      <c r="E67" s="403">
        <v>5499000</v>
      </c>
      <c r="F67" s="403">
        <v>0</v>
      </c>
      <c r="G67" s="404">
        <v>3150000</v>
      </c>
      <c r="H67" s="403">
        <f t="shared" si="0"/>
        <v>0</v>
      </c>
      <c r="K67" s="386"/>
      <c r="L67" s="400"/>
    </row>
    <row r="68" spans="2:12" ht="18" customHeight="1" x14ac:dyDescent="0.15">
      <c r="B68" s="409" t="s">
        <v>579</v>
      </c>
      <c r="C68" s="406" t="s">
        <v>578</v>
      </c>
      <c r="D68" s="403">
        <v>2959200</v>
      </c>
      <c r="E68" s="403">
        <v>40908091</v>
      </c>
      <c r="F68" s="403">
        <v>0</v>
      </c>
      <c r="G68" s="404">
        <v>2958200</v>
      </c>
      <c r="H68" s="403">
        <f t="shared" si="0"/>
        <v>1000</v>
      </c>
      <c r="K68" s="386"/>
      <c r="L68" s="400"/>
    </row>
    <row r="69" spans="2:12" ht="18" customHeight="1" x14ac:dyDescent="0.15">
      <c r="B69" s="412" t="s">
        <v>580</v>
      </c>
      <c r="C69" s="406" t="s">
        <v>581</v>
      </c>
      <c r="D69" s="413">
        <v>23402400</v>
      </c>
      <c r="E69" s="414">
        <v>71539000</v>
      </c>
      <c r="F69" s="414">
        <v>0</v>
      </c>
      <c r="G69" s="415">
        <v>23401400</v>
      </c>
      <c r="H69" s="414">
        <f t="shared" si="0"/>
        <v>1000</v>
      </c>
      <c r="K69" s="386"/>
      <c r="L69" s="400"/>
    </row>
    <row r="70" spans="2:12" ht="18" customHeight="1" x14ac:dyDescent="0.15">
      <c r="B70" s="409" t="s">
        <v>582</v>
      </c>
      <c r="C70" s="406" t="s">
        <v>583</v>
      </c>
      <c r="D70" s="403">
        <v>34543600</v>
      </c>
      <c r="E70" s="403">
        <v>21182263</v>
      </c>
      <c r="F70" s="403">
        <v>0</v>
      </c>
      <c r="G70" s="404">
        <v>34542600</v>
      </c>
      <c r="H70" s="403">
        <f t="shared" ref="H70:H122" si="1">D70-G70</f>
        <v>1000</v>
      </c>
      <c r="K70" s="386"/>
      <c r="L70" s="400"/>
    </row>
    <row r="71" spans="2:12" ht="18" customHeight="1" x14ac:dyDescent="0.15">
      <c r="B71" s="409" t="s">
        <v>584</v>
      </c>
      <c r="C71" s="406" t="s">
        <v>585</v>
      </c>
      <c r="D71" s="403">
        <v>61320000</v>
      </c>
      <c r="E71" s="403">
        <v>34338200</v>
      </c>
      <c r="F71" s="403">
        <v>0</v>
      </c>
      <c r="G71" s="404">
        <v>61319000</v>
      </c>
      <c r="H71" s="403">
        <f t="shared" si="1"/>
        <v>1000</v>
      </c>
      <c r="K71" s="386"/>
      <c r="L71" s="400"/>
    </row>
    <row r="72" spans="2:12" ht="18" customHeight="1" x14ac:dyDescent="0.15">
      <c r="B72" s="409" t="s">
        <v>586</v>
      </c>
      <c r="C72" s="406" t="s">
        <v>585</v>
      </c>
      <c r="D72" s="403">
        <v>21500000</v>
      </c>
      <c r="E72" s="403">
        <v>1249000</v>
      </c>
      <c r="F72" s="403">
        <v>0</v>
      </c>
      <c r="G72" s="404">
        <v>21499000</v>
      </c>
      <c r="H72" s="403">
        <f t="shared" si="1"/>
        <v>1000</v>
      </c>
      <c r="K72" s="386"/>
      <c r="L72" s="400"/>
    </row>
    <row r="73" spans="2:12" ht="18" customHeight="1" x14ac:dyDescent="0.15">
      <c r="B73" s="409" t="s">
        <v>587</v>
      </c>
      <c r="C73" s="406" t="s">
        <v>588</v>
      </c>
      <c r="D73" s="403">
        <v>3694140</v>
      </c>
      <c r="E73" s="403">
        <v>8268750</v>
      </c>
      <c r="F73" s="403">
        <v>0</v>
      </c>
      <c r="G73" s="404">
        <v>3694140</v>
      </c>
      <c r="H73" s="403">
        <f t="shared" si="1"/>
        <v>0</v>
      </c>
      <c r="K73" s="386"/>
      <c r="L73" s="400"/>
    </row>
    <row r="74" spans="2:12" ht="18" customHeight="1" x14ac:dyDescent="0.15">
      <c r="B74" s="409" t="s">
        <v>589</v>
      </c>
      <c r="C74" s="406" t="s">
        <v>590</v>
      </c>
      <c r="D74" s="403">
        <v>800000</v>
      </c>
      <c r="E74" s="403">
        <v>3150000</v>
      </c>
      <c r="F74" s="403">
        <v>0</v>
      </c>
      <c r="G74" s="404">
        <v>799000</v>
      </c>
      <c r="H74" s="403">
        <f t="shared" si="1"/>
        <v>1000</v>
      </c>
      <c r="K74" s="386"/>
      <c r="L74" s="400"/>
    </row>
    <row r="75" spans="2:12" ht="18" customHeight="1" x14ac:dyDescent="0.15">
      <c r="B75" s="409" t="s">
        <v>591</v>
      </c>
      <c r="C75" s="406" t="s">
        <v>592</v>
      </c>
      <c r="D75" s="403">
        <v>24500000</v>
      </c>
      <c r="E75" s="403">
        <v>2958200</v>
      </c>
      <c r="F75" s="403">
        <v>0</v>
      </c>
      <c r="G75" s="404">
        <v>24499000</v>
      </c>
      <c r="H75" s="403">
        <f t="shared" si="1"/>
        <v>1000</v>
      </c>
      <c r="K75" s="386"/>
      <c r="L75" s="400"/>
    </row>
    <row r="76" spans="2:12" ht="18" customHeight="1" x14ac:dyDescent="0.15">
      <c r="B76" s="409" t="s">
        <v>582</v>
      </c>
      <c r="C76" s="406" t="s">
        <v>593</v>
      </c>
      <c r="D76" s="403">
        <v>35955808</v>
      </c>
      <c r="E76" s="403">
        <v>23401400</v>
      </c>
      <c r="F76" s="403">
        <v>0</v>
      </c>
      <c r="G76" s="404">
        <v>35954808</v>
      </c>
      <c r="H76" s="403">
        <f t="shared" si="1"/>
        <v>1000</v>
      </c>
      <c r="K76" s="386"/>
      <c r="L76" s="400"/>
    </row>
    <row r="77" spans="2:12" ht="18" customHeight="1" x14ac:dyDescent="0.15">
      <c r="B77" s="409" t="s">
        <v>594</v>
      </c>
      <c r="C77" s="406" t="s">
        <v>595</v>
      </c>
      <c r="D77" s="403">
        <v>92444545</v>
      </c>
      <c r="E77" s="403">
        <v>34542600</v>
      </c>
      <c r="F77" s="403">
        <v>0</v>
      </c>
      <c r="G77" s="404">
        <v>92443545</v>
      </c>
      <c r="H77" s="403">
        <f t="shared" si="1"/>
        <v>1000</v>
      </c>
      <c r="K77" s="386"/>
      <c r="L77" s="400"/>
    </row>
    <row r="78" spans="2:12" ht="18" customHeight="1" x14ac:dyDescent="0.15">
      <c r="B78" s="409" t="s">
        <v>596</v>
      </c>
      <c r="C78" s="406" t="s">
        <v>597</v>
      </c>
      <c r="D78" s="403">
        <v>5100000</v>
      </c>
      <c r="E78" s="403">
        <v>61319000</v>
      </c>
      <c r="F78" s="403">
        <v>0</v>
      </c>
      <c r="G78" s="404">
        <v>5099000</v>
      </c>
      <c r="H78" s="403">
        <f t="shared" si="1"/>
        <v>1000</v>
      </c>
      <c r="K78" s="386"/>
      <c r="L78" s="400"/>
    </row>
    <row r="79" spans="2:12" ht="18" customHeight="1" x14ac:dyDescent="0.15">
      <c r="B79" s="409" t="s">
        <v>598</v>
      </c>
      <c r="C79" s="406" t="s">
        <v>599</v>
      </c>
      <c r="D79" s="403">
        <v>12200000</v>
      </c>
      <c r="E79" s="403">
        <v>21499000</v>
      </c>
      <c r="F79" s="403">
        <v>0</v>
      </c>
      <c r="G79" s="404">
        <v>12199000</v>
      </c>
      <c r="H79" s="403">
        <f t="shared" si="1"/>
        <v>1000</v>
      </c>
      <c r="K79" s="386"/>
      <c r="L79" s="400"/>
    </row>
    <row r="80" spans="2:12" ht="18" customHeight="1" x14ac:dyDescent="0.15">
      <c r="B80" s="409" t="s">
        <v>600</v>
      </c>
      <c r="C80" s="406" t="s">
        <v>601</v>
      </c>
      <c r="D80" s="403">
        <v>42000000</v>
      </c>
      <c r="E80" s="403">
        <v>3694140</v>
      </c>
      <c r="F80" s="403">
        <v>0</v>
      </c>
      <c r="G80" s="404">
        <v>41999000</v>
      </c>
      <c r="H80" s="403">
        <f t="shared" si="1"/>
        <v>1000</v>
      </c>
      <c r="K80" s="386"/>
      <c r="L80" s="400"/>
    </row>
    <row r="81" spans="2:12" ht="18" customHeight="1" x14ac:dyDescent="0.15">
      <c r="B81" s="409" t="s">
        <v>602</v>
      </c>
      <c r="C81" s="406" t="s">
        <v>603</v>
      </c>
      <c r="D81" s="403">
        <v>10000000</v>
      </c>
      <c r="E81" s="403">
        <v>799000</v>
      </c>
      <c r="F81" s="403">
        <v>0</v>
      </c>
      <c r="G81" s="404">
        <v>9999000</v>
      </c>
      <c r="H81" s="403">
        <f t="shared" si="1"/>
        <v>1000</v>
      </c>
      <c r="K81" s="386"/>
      <c r="L81" s="400"/>
    </row>
    <row r="82" spans="2:12" ht="18" customHeight="1" x14ac:dyDescent="0.15">
      <c r="B82" s="409" t="s">
        <v>604</v>
      </c>
      <c r="C82" s="406" t="s">
        <v>605</v>
      </c>
      <c r="D82" s="403">
        <v>680000</v>
      </c>
      <c r="E82" s="403">
        <v>24499000</v>
      </c>
      <c r="F82" s="403">
        <v>0</v>
      </c>
      <c r="G82" s="404">
        <v>679000</v>
      </c>
      <c r="H82" s="403">
        <f t="shared" si="1"/>
        <v>1000</v>
      </c>
      <c r="K82" s="386"/>
      <c r="L82" s="400"/>
    </row>
    <row r="83" spans="2:12" ht="18" customHeight="1" x14ac:dyDescent="0.15">
      <c r="B83" s="409" t="s">
        <v>606</v>
      </c>
      <c r="C83" s="406" t="s">
        <v>605</v>
      </c>
      <c r="D83" s="403">
        <v>33623800</v>
      </c>
      <c r="E83" s="403">
        <v>35954808</v>
      </c>
      <c r="F83" s="403">
        <v>0</v>
      </c>
      <c r="G83" s="404">
        <v>33622800</v>
      </c>
      <c r="H83" s="403">
        <f t="shared" si="1"/>
        <v>1000</v>
      </c>
      <c r="K83" s="386"/>
      <c r="L83" s="400"/>
    </row>
    <row r="84" spans="2:12" ht="18" customHeight="1" x14ac:dyDescent="0.15">
      <c r="B84" s="409" t="s">
        <v>607</v>
      </c>
      <c r="C84" s="406" t="s">
        <v>608</v>
      </c>
      <c r="D84" s="403">
        <v>13500000</v>
      </c>
      <c r="E84" s="403">
        <v>87856272</v>
      </c>
      <c r="F84" s="403">
        <v>4587273</v>
      </c>
      <c r="G84" s="404">
        <v>13499000</v>
      </c>
      <c r="H84" s="403">
        <f t="shared" si="1"/>
        <v>1000</v>
      </c>
      <c r="K84" s="386"/>
      <c r="L84" s="400"/>
    </row>
    <row r="85" spans="2:12" ht="18" customHeight="1" x14ac:dyDescent="0.15">
      <c r="B85" s="409" t="s">
        <v>604</v>
      </c>
      <c r="C85" s="406" t="s">
        <v>609</v>
      </c>
      <c r="D85" s="403">
        <v>6000000</v>
      </c>
      <c r="E85" s="403">
        <v>4513722</v>
      </c>
      <c r="F85" s="403">
        <v>309555</v>
      </c>
      <c r="G85" s="404">
        <v>5999000</v>
      </c>
      <c r="H85" s="403">
        <f t="shared" si="1"/>
        <v>1000</v>
      </c>
      <c r="K85" s="386"/>
      <c r="L85" s="400"/>
    </row>
    <row r="86" spans="2:12" ht="18" customHeight="1" x14ac:dyDescent="0.15">
      <c r="B86" s="409" t="s">
        <v>610</v>
      </c>
      <c r="C86" s="406" t="s">
        <v>611</v>
      </c>
      <c r="D86" s="403">
        <v>21973000</v>
      </c>
      <c r="E86" s="403">
        <v>10677940</v>
      </c>
      <c r="F86" s="403">
        <v>803648</v>
      </c>
      <c r="G86" s="404">
        <v>21972000</v>
      </c>
      <c r="H86" s="403">
        <f t="shared" si="1"/>
        <v>1000</v>
      </c>
      <c r="K86" s="386"/>
      <c r="L86" s="400"/>
    </row>
    <row r="87" spans="2:12" ht="18" customHeight="1" x14ac:dyDescent="0.15">
      <c r="B87" s="409" t="s">
        <v>612</v>
      </c>
      <c r="C87" s="406" t="s">
        <v>613</v>
      </c>
      <c r="D87" s="403">
        <v>29740200</v>
      </c>
      <c r="E87" s="403">
        <v>36348415</v>
      </c>
      <c r="F87" s="403">
        <v>2984037</v>
      </c>
      <c r="G87" s="404">
        <v>29739200</v>
      </c>
      <c r="H87" s="403">
        <f t="shared" si="1"/>
        <v>1000</v>
      </c>
      <c r="K87" s="386"/>
      <c r="L87" s="400"/>
    </row>
    <row r="88" spans="2:12" ht="18" customHeight="1" x14ac:dyDescent="0.15">
      <c r="B88" s="409" t="s">
        <v>614</v>
      </c>
      <c r="C88" s="406" t="s">
        <v>615</v>
      </c>
      <c r="D88" s="403">
        <v>10000000</v>
      </c>
      <c r="E88" s="403">
        <v>8654385</v>
      </c>
      <c r="F88" s="403">
        <v>710485</v>
      </c>
      <c r="G88" s="404">
        <v>9999000</v>
      </c>
      <c r="H88" s="403">
        <f t="shared" si="1"/>
        <v>1000</v>
      </c>
      <c r="K88" s="386"/>
      <c r="L88" s="400"/>
    </row>
    <row r="89" spans="2:12" ht="18" customHeight="1" x14ac:dyDescent="0.15">
      <c r="B89" s="409" t="s">
        <v>604</v>
      </c>
      <c r="C89" s="406" t="s">
        <v>616</v>
      </c>
      <c r="D89" s="403">
        <v>3100000</v>
      </c>
      <c r="E89" s="403">
        <v>581832</v>
      </c>
      <c r="F89" s="403">
        <v>51833</v>
      </c>
      <c r="G89" s="404">
        <v>3099000</v>
      </c>
      <c r="H89" s="403">
        <f t="shared" si="1"/>
        <v>1000</v>
      </c>
      <c r="K89" s="386"/>
      <c r="L89" s="400"/>
    </row>
    <row r="90" spans="2:12" ht="18" customHeight="1" x14ac:dyDescent="0.15">
      <c r="B90" s="409" t="s">
        <v>617</v>
      </c>
      <c r="C90" s="406" t="s">
        <v>618</v>
      </c>
      <c r="D90" s="403">
        <v>5890000</v>
      </c>
      <c r="E90" s="403">
        <v>28769733</v>
      </c>
      <c r="F90" s="403">
        <v>2562947</v>
      </c>
      <c r="G90" s="404">
        <v>5889000</v>
      </c>
      <c r="H90" s="403">
        <f t="shared" si="1"/>
        <v>1000</v>
      </c>
      <c r="K90" s="386"/>
      <c r="L90" s="400"/>
    </row>
    <row r="91" spans="2:12" ht="18" customHeight="1" x14ac:dyDescent="0.15">
      <c r="B91" s="409" t="s">
        <v>619</v>
      </c>
      <c r="C91" s="406" t="s">
        <v>620</v>
      </c>
      <c r="D91" s="403">
        <v>88263626</v>
      </c>
      <c r="E91" s="403">
        <v>11418752</v>
      </c>
      <c r="F91" s="403">
        <v>1098899</v>
      </c>
      <c r="G91" s="404">
        <v>88262626</v>
      </c>
      <c r="H91" s="403">
        <f t="shared" si="1"/>
        <v>1000</v>
      </c>
      <c r="K91" s="386"/>
      <c r="L91" s="400"/>
    </row>
    <row r="92" spans="2:12" ht="18" customHeight="1" x14ac:dyDescent="0.15">
      <c r="B92" s="409" t="s">
        <v>621</v>
      </c>
      <c r="C92" s="406" t="s">
        <v>622</v>
      </c>
      <c r="D92" s="403">
        <v>5000000</v>
      </c>
      <c r="E92" s="403">
        <v>5075001</v>
      </c>
      <c r="F92" s="403">
        <v>488399</v>
      </c>
      <c r="G92" s="404">
        <v>4999000</v>
      </c>
      <c r="H92" s="403">
        <f t="shared" si="1"/>
        <v>1000</v>
      </c>
      <c r="K92" s="386"/>
      <c r="L92" s="400"/>
    </row>
    <row r="93" spans="2:12" ht="18" customHeight="1" x14ac:dyDescent="0.15">
      <c r="B93" s="409" t="s">
        <v>623</v>
      </c>
      <c r="C93" s="406" t="s">
        <v>622</v>
      </c>
      <c r="D93" s="403">
        <v>14500000</v>
      </c>
      <c r="E93" s="403">
        <v>15708761</v>
      </c>
      <c r="F93" s="403">
        <v>3307518</v>
      </c>
      <c r="G93" s="404">
        <v>14499000</v>
      </c>
      <c r="H93" s="403">
        <f t="shared" si="1"/>
        <v>1000</v>
      </c>
      <c r="K93" s="386"/>
      <c r="L93" s="400"/>
    </row>
    <row r="94" spans="2:12" ht="18" customHeight="1" x14ac:dyDescent="0.15">
      <c r="B94" s="409" t="s">
        <v>624</v>
      </c>
      <c r="C94" s="406" t="s">
        <v>625</v>
      </c>
      <c r="D94" s="403">
        <v>26500000</v>
      </c>
      <c r="E94" s="403">
        <v>20643981</v>
      </c>
      <c r="F94" s="403">
        <v>4802804</v>
      </c>
      <c r="G94" s="404">
        <v>24816904</v>
      </c>
      <c r="H94" s="403">
        <f t="shared" si="1"/>
        <v>1683096</v>
      </c>
      <c r="K94" s="386"/>
      <c r="L94" s="400"/>
    </row>
    <row r="95" spans="2:12" ht="18" customHeight="1" x14ac:dyDescent="0.15">
      <c r="B95" s="409" t="s">
        <v>626</v>
      </c>
      <c r="C95" s="406" t="s">
        <v>627</v>
      </c>
      <c r="D95" s="403">
        <v>14264189</v>
      </c>
      <c r="E95" s="403">
        <v>6733760</v>
      </c>
      <c r="F95" s="403">
        <v>1724575</v>
      </c>
      <c r="G95" s="404">
        <v>13424224</v>
      </c>
      <c r="H95" s="403">
        <f t="shared" si="1"/>
        <v>839965</v>
      </c>
      <c r="K95" s="386"/>
      <c r="L95" s="400"/>
    </row>
    <row r="96" spans="2:12" ht="18" customHeight="1" x14ac:dyDescent="0.15">
      <c r="B96" s="409" t="s">
        <v>628</v>
      </c>
      <c r="C96" s="406" t="s">
        <v>627</v>
      </c>
      <c r="D96" s="403">
        <v>580959437</v>
      </c>
      <c r="E96" s="403">
        <v>2087466</v>
      </c>
      <c r="F96" s="403">
        <v>534618</v>
      </c>
      <c r="G96" s="404">
        <v>546748904</v>
      </c>
      <c r="H96" s="403">
        <f t="shared" si="1"/>
        <v>34210533</v>
      </c>
      <c r="K96" s="386"/>
      <c r="L96" s="400"/>
    </row>
    <row r="97" spans="2:12" ht="18" customHeight="1" x14ac:dyDescent="0.15">
      <c r="B97" s="416" t="s">
        <v>629</v>
      </c>
      <c r="C97" s="417" t="s">
        <v>627</v>
      </c>
      <c r="D97" s="418">
        <v>56683024</v>
      </c>
      <c r="E97" s="418">
        <v>3843861</v>
      </c>
      <c r="F97" s="418">
        <v>1080361</v>
      </c>
      <c r="G97" s="419">
        <v>53345172</v>
      </c>
      <c r="H97" s="418">
        <f t="shared" si="1"/>
        <v>3337852</v>
      </c>
      <c r="K97" s="386"/>
      <c r="L97" s="400"/>
    </row>
    <row r="98" spans="2:12" ht="18" customHeight="1" x14ac:dyDescent="0.15">
      <c r="B98" s="409" t="s">
        <v>630</v>
      </c>
      <c r="C98" s="406" t="s">
        <v>627</v>
      </c>
      <c r="D98" s="403">
        <v>36901600</v>
      </c>
      <c r="E98" s="403">
        <v>53935430</v>
      </c>
      <c r="F98" s="403">
        <v>18125287</v>
      </c>
      <c r="G98" s="404">
        <v>34728603</v>
      </c>
      <c r="H98" s="403">
        <f t="shared" si="1"/>
        <v>2172997</v>
      </c>
      <c r="K98" s="386"/>
      <c r="L98" s="400"/>
    </row>
    <row r="99" spans="2:12" ht="18" customHeight="1" x14ac:dyDescent="0.15">
      <c r="B99" s="409" t="s">
        <v>631</v>
      </c>
      <c r="C99" s="406" t="s">
        <v>632</v>
      </c>
      <c r="D99" s="403">
        <v>2000000</v>
      </c>
      <c r="E99" s="403">
        <v>2743840</v>
      </c>
      <c r="F99" s="403">
        <v>1191252</v>
      </c>
      <c r="G99" s="404">
        <v>1798945</v>
      </c>
      <c r="H99" s="403">
        <f t="shared" si="1"/>
        <v>201055</v>
      </c>
      <c r="K99" s="386"/>
      <c r="L99" s="400"/>
    </row>
    <row r="100" spans="2:12" ht="18" customHeight="1" x14ac:dyDescent="0.15">
      <c r="B100" s="409" t="s">
        <v>633</v>
      </c>
      <c r="C100" s="406" t="s">
        <v>634</v>
      </c>
      <c r="D100" s="403">
        <v>870000</v>
      </c>
      <c r="E100" s="403">
        <v>7957136</v>
      </c>
      <c r="F100" s="403">
        <v>3454632</v>
      </c>
      <c r="G100" s="404">
        <v>761460</v>
      </c>
      <c r="H100" s="403">
        <f t="shared" si="1"/>
        <v>108540</v>
      </c>
      <c r="K100" s="386"/>
      <c r="L100" s="400"/>
    </row>
    <row r="101" spans="2:12" ht="18" customHeight="1" x14ac:dyDescent="0.15">
      <c r="B101" s="409" t="s">
        <v>635</v>
      </c>
      <c r="C101" s="406" t="s">
        <v>636</v>
      </c>
      <c r="D101" s="403">
        <v>43300000</v>
      </c>
      <c r="E101" s="403">
        <v>10494000</v>
      </c>
      <c r="F101" s="403">
        <v>8451168</v>
      </c>
      <c r="G101" s="404">
        <v>37473486</v>
      </c>
      <c r="H101" s="403">
        <f t="shared" si="1"/>
        <v>5826514</v>
      </c>
      <c r="K101" s="386"/>
      <c r="L101" s="400"/>
    </row>
    <row r="102" spans="2:12" ht="18" customHeight="1" x14ac:dyDescent="0.15">
      <c r="B102" s="405" t="s">
        <v>637</v>
      </c>
      <c r="C102" s="406" t="s">
        <v>638</v>
      </c>
      <c r="D102" s="403">
        <v>37303000</v>
      </c>
      <c r="E102" s="403">
        <v>6276243</v>
      </c>
      <c r="F102" s="403">
        <v>4217635</v>
      </c>
      <c r="G102" s="404">
        <v>31186463</v>
      </c>
      <c r="H102" s="403">
        <f t="shared" si="1"/>
        <v>6116537</v>
      </c>
      <c r="K102" s="386"/>
      <c r="L102" s="400"/>
    </row>
    <row r="103" spans="2:12" ht="18" customHeight="1" x14ac:dyDescent="0.15">
      <c r="B103" s="420" t="s">
        <v>639</v>
      </c>
      <c r="C103" s="421" t="s">
        <v>640</v>
      </c>
      <c r="D103" s="422">
        <v>26200000</v>
      </c>
      <c r="E103" s="422">
        <v>255622152</v>
      </c>
      <c r="F103" s="422">
        <v>171778086</v>
      </c>
      <c r="G103" s="423">
        <v>21904012</v>
      </c>
      <c r="H103" s="422">
        <f t="shared" si="1"/>
        <v>4295988</v>
      </c>
      <c r="K103" s="386"/>
      <c r="L103" s="400"/>
    </row>
    <row r="104" spans="2:12" ht="18" customHeight="1" x14ac:dyDescent="0.15">
      <c r="B104" s="420" t="s">
        <v>641</v>
      </c>
      <c r="C104" s="421" t="s">
        <v>642</v>
      </c>
      <c r="D104" s="422">
        <v>8400000</v>
      </c>
      <c r="E104" s="422">
        <v>24940531</v>
      </c>
      <c r="F104" s="422">
        <v>16760036</v>
      </c>
      <c r="G104" s="423">
        <v>6775637</v>
      </c>
      <c r="H104" s="422">
        <f t="shared" si="1"/>
        <v>1624363</v>
      </c>
      <c r="K104" s="386"/>
      <c r="L104" s="400"/>
    </row>
    <row r="105" spans="2:12" ht="18" customHeight="1" x14ac:dyDescent="0.15">
      <c r="B105" s="420" t="s">
        <v>604</v>
      </c>
      <c r="C105" s="421" t="s">
        <v>643</v>
      </c>
      <c r="D105" s="422">
        <v>26500000</v>
      </c>
      <c r="E105" s="422">
        <v>16236704</v>
      </c>
      <c r="F105" s="422">
        <v>10911065</v>
      </c>
      <c r="G105" s="423">
        <v>20855990</v>
      </c>
      <c r="H105" s="422">
        <f t="shared" si="1"/>
        <v>5644010</v>
      </c>
      <c r="K105" s="386"/>
      <c r="L105" s="400"/>
    </row>
    <row r="106" spans="2:12" ht="18" customHeight="1" x14ac:dyDescent="0.15">
      <c r="B106" s="420" t="s">
        <v>644</v>
      </c>
      <c r="C106" s="421" t="s">
        <v>645</v>
      </c>
      <c r="D106" s="422">
        <v>9600000</v>
      </c>
      <c r="E106" s="422">
        <v>88000</v>
      </c>
      <c r="F106" s="422">
        <v>1009536</v>
      </c>
      <c r="G106" s="423">
        <v>7461274</v>
      </c>
      <c r="H106" s="422">
        <f t="shared" si="1"/>
        <v>2138726</v>
      </c>
      <c r="K106" s="386"/>
      <c r="L106" s="400"/>
    </row>
    <row r="107" spans="2:12" ht="18" customHeight="1" x14ac:dyDescent="0.15">
      <c r="B107" s="420" t="s">
        <v>646</v>
      </c>
      <c r="C107" s="421" t="s">
        <v>647</v>
      </c>
      <c r="D107" s="422">
        <v>580000</v>
      </c>
      <c r="E107" s="422"/>
      <c r="F107" s="422">
        <v>382800</v>
      </c>
      <c r="G107" s="423">
        <v>426694</v>
      </c>
      <c r="H107" s="422">
        <f t="shared" si="1"/>
        <v>153306</v>
      </c>
      <c r="K107" s="386"/>
      <c r="L107" s="400"/>
    </row>
    <row r="108" spans="2:12" ht="18" customHeight="1" x14ac:dyDescent="0.15">
      <c r="B108" s="420" t="s">
        <v>648</v>
      </c>
      <c r="C108" s="421" t="s">
        <v>649</v>
      </c>
      <c r="D108" s="422">
        <v>6100000</v>
      </c>
      <c r="E108" s="422"/>
      <c r="F108" s="422">
        <v>17146800</v>
      </c>
      <c r="G108" s="423">
        <v>4360963</v>
      </c>
      <c r="H108" s="422">
        <f t="shared" si="1"/>
        <v>1739037</v>
      </c>
      <c r="K108" s="386"/>
      <c r="L108" s="400"/>
    </row>
    <row r="109" spans="2:12" ht="18" customHeight="1" x14ac:dyDescent="0.15">
      <c r="B109" s="420" t="s">
        <v>650</v>
      </c>
      <c r="C109" s="421" t="s">
        <v>651</v>
      </c>
      <c r="D109" s="422">
        <v>30864400</v>
      </c>
      <c r="E109" s="422"/>
      <c r="F109" s="422">
        <v>9847992</v>
      </c>
      <c r="G109" s="423">
        <v>21424338</v>
      </c>
      <c r="H109" s="422">
        <f t="shared" si="1"/>
        <v>9440062</v>
      </c>
      <c r="K109" s="386"/>
      <c r="L109" s="400"/>
    </row>
    <row r="110" spans="2:12" ht="18" customHeight="1" x14ac:dyDescent="0.15">
      <c r="B110" s="420" t="s">
        <v>652</v>
      </c>
      <c r="C110" s="421" t="s">
        <v>651</v>
      </c>
      <c r="D110" s="422">
        <v>30455600</v>
      </c>
      <c r="E110" s="422"/>
      <c r="F110" s="422">
        <v>6916800</v>
      </c>
      <c r="G110" s="423">
        <v>21140572</v>
      </c>
      <c r="H110" s="422">
        <f t="shared" si="1"/>
        <v>9315028</v>
      </c>
      <c r="K110" s="386"/>
      <c r="L110" s="400"/>
    </row>
    <row r="111" spans="2:12" ht="18" customHeight="1" x14ac:dyDescent="0.15">
      <c r="B111" s="420" t="s">
        <v>653</v>
      </c>
      <c r="C111" s="421" t="s">
        <v>654</v>
      </c>
      <c r="D111" s="422">
        <v>1550000</v>
      </c>
      <c r="E111" s="422"/>
      <c r="F111" s="422">
        <v>1108800</v>
      </c>
      <c r="G111" s="423">
        <v>1043733</v>
      </c>
      <c r="H111" s="422">
        <f t="shared" si="1"/>
        <v>506267</v>
      </c>
      <c r="K111" s="386"/>
      <c r="L111" s="400"/>
    </row>
    <row r="112" spans="2:12" ht="18" customHeight="1" x14ac:dyDescent="0.15">
      <c r="B112" s="420" t="s">
        <v>646</v>
      </c>
      <c r="C112" s="421" t="s">
        <v>655</v>
      </c>
      <c r="D112" s="422">
        <v>820000</v>
      </c>
      <c r="E112" s="422"/>
      <c r="F112" s="422"/>
      <c r="G112" s="423">
        <v>535139</v>
      </c>
      <c r="H112" s="422">
        <f t="shared" si="1"/>
        <v>284861</v>
      </c>
      <c r="K112" s="386"/>
      <c r="L112" s="400"/>
    </row>
    <row r="113" spans="2:12" ht="18" customHeight="1" x14ac:dyDescent="0.15">
      <c r="B113" s="420" t="s">
        <v>656</v>
      </c>
      <c r="C113" s="421" t="s">
        <v>657</v>
      </c>
      <c r="D113" s="422">
        <v>38427200</v>
      </c>
      <c r="E113" s="422"/>
      <c r="F113" s="422"/>
      <c r="G113" s="423">
        <v>22683730</v>
      </c>
      <c r="H113" s="422">
        <f t="shared" si="1"/>
        <v>15743470</v>
      </c>
      <c r="K113" s="386"/>
      <c r="L113" s="400"/>
    </row>
    <row r="114" spans="2:12" ht="18" customHeight="1" x14ac:dyDescent="0.15">
      <c r="B114" s="420" t="s">
        <v>658</v>
      </c>
      <c r="C114" s="421" t="s">
        <v>659</v>
      </c>
      <c r="D114" s="422">
        <v>50972250</v>
      </c>
      <c r="E114" s="422"/>
      <c r="F114" s="422"/>
      <c r="G114" s="423">
        <v>29030531</v>
      </c>
      <c r="H114" s="422">
        <f t="shared" si="1"/>
        <v>21941719</v>
      </c>
      <c r="K114" s="386"/>
      <c r="L114" s="400"/>
    </row>
    <row r="115" spans="2:12" ht="18" customHeight="1" x14ac:dyDescent="0.15">
      <c r="B115" s="420" t="s">
        <v>660</v>
      </c>
      <c r="C115" s="421" t="s">
        <v>659</v>
      </c>
      <c r="D115" s="422">
        <v>18000000</v>
      </c>
      <c r="E115" s="422"/>
      <c r="F115" s="422">
        <v>1166000</v>
      </c>
      <c r="G115" s="423">
        <v>10251648</v>
      </c>
      <c r="H115" s="422">
        <f t="shared" si="1"/>
        <v>7748352</v>
      </c>
      <c r="K115" s="386"/>
      <c r="L115" s="400"/>
    </row>
    <row r="116" spans="2:12" ht="18" customHeight="1" x14ac:dyDescent="0.15">
      <c r="B116" s="640" t="s">
        <v>1226</v>
      </c>
      <c r="C116" s="421" t="s">
        <v>1227</v>
      </c>
      <c r="D116" s="422">
        <v>3100000</v>
      </c>
      <c r="E116" s="422"/>
      <c r="F116" s="422"/>
      <c r="G116" s="423">
        <v>1227600</v>
      </c>
      <c r="H116" s="422">
        <f t="shared" si="1"/>
        <v>1872400</v>
      </c>
      <c r="K116" s="386"/>
      <c r="L116" s="400"/>
    </row>
    <row r="117" spans="2:12" ht="18" customHeight="1" x14ac:dyDescent="0.15">
      <c r="B117" s="640" t="s">
        <v>1228</v>
      </c>
      <c r="C117" s="421" t="s">
        <v>1229</v>
      </c>
      <c r="D117" s="422">
        <v>96119100</v>
      </c>
      <c r="E117" s="422"/>
      <c r="F117" s="422"/>
      <c r="G117" s="423">
        <v>33833923</v>
      </c>
      <c r="H117" s="422">
        <f t="shared" si="1"/>
        <v>62285177</v>
      </c>
      <c r="K117" s="386"/>
      <c r="L117" s="400"/>
    </row>
    <row r="118" spans="2:12" ht="18" customHeight="1" x14ac:dyDescent="0.15">
      <c r="B118" s="640" t="s">
        <v>1230</v>
      </c>
      <c r="C118" s="421" t="s">
        <v>1231</v>
      </c>
      <c r="D118" s="422">
        <v>17300000</v>
      </c>
      <c r="E118" s="422"/>
      <c r="F118" s="422"/>
      <c r="G118" s="423">
        <v>3806000</v>
      </c>
      <c r="H118" s="422">
        <f t="shared" si="1"/>
        <v>13494000</v>
      </c>
      <c r="K118" s="386"/>
      <c r="L118" s="400"/>
    </row>
    <row r="119" spans="2:12" ht="18" customHeight="1" x14ac:dyDescent="0.15">
      <c r="B119" s="640" t="s">
        <v>1232</v>
      </c>
      <c r="C119" s="421" t="s">
        <v>1233</v>
      </c>
      <c r="D119" s="422">
        <v>1400000</v>
      </c>
      <c r="E119" s="422"/>
      <c r="F119" s="422"/>
      <c r="G119" s="423">
        <v>246400</v>
      </c>
      <c r="H119" s="422">
        <f t="shared" si="1"/>
        <v>1153600</v>
      </c>
      <c r="K119" s="386"/>
      <c r="L119" s="400"/>
    </row>
    <row r="120" spans="2:12" ht="18" customHeight="1" x14ac:dyDescent="0.15">
      <c r="B120" s="640" t="s">
        <v>1234</v>
      </c>
      <c r="C120" s="421" t="s">
        <v>1235</v>
      </c>
      <c r="D120" s="422">
        <v>27100000</v>
      </c>
      <c r="E120" s="422"/>
      <c r="F120" s="422"/>
      <c r="G120" s="423">
        <v>1192400</v>
      </c>
      <c r="H120" s="422">
        <f t="shared" si="1"/>
        <v>25907600</v>
      </c>
      <c r="K120" s="386"/>
      <c r="L120" s="400"/>
    </row>
    <row r="121" spans="2:12" ht="18" customHeight="1" thickBot="1" x14ac:dyDescent="0.2">
      <c r="B121" s="424"/>
      <c r="C121" s="421"/>
      <c r="D121" s="422"/>
      <c r="E121" s="422"/>
      <c r="F121" s="425"/>
      <c r="G121" s="426"/>
      <c r="H121" s="425"/>
    </row>
    <row r="122" spans="2:12" ht="18" customHeight="1" thickTop="1" x14ac:dyDescent="0.15">
      <c r="B122" s="427" t="s">
        <v>661</v>
      </c>
      <c r="C122" s="428"/>
      <c r="D122" s="429">
        <f>SUM(D7:D121)</f>
        <v>3576514978</v>
      </c>
      <c r="E122" s="429">
        <f>SUM(E7:E121)</f>
        <v>3302349347</v>
      </c>
      <c r="F122" s="429">
        <f>SUM(F7:F121)</f>
        <v>297514841</v>
      </c>
      <c r="G122" s="430">
        <f>SUM(G7:G121)</f>
        <v>3336670923</v>
      </c>
      <c r="H122" s="429">
        <f>SUM(H7:H121)</f>
        <v>239844055</v>
      </c>
      <c r="J122" s="400"/>
      <c r="K122" s="400"/>
    </row>
  </sheetData>
  <mergeCells count="3">
    <mergeCell ref="B2:H2"/>
    <mergeCell ref="B4:H4"/>
    <mergeCell ref="B122:C122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scale="74" firstPageNumber="21" orientation="portrait" useFirstPageNumber="1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4"/>
  <sheetViews>
    <sheetView showGridLines="0" view="pageBreakPreview" zoomScaleSheetLayoutView="100" workbookViewId="0">
      <selection activeCell="J16" sqref="J16"/>
    </sheetView>
  </sheetViews>
  <sheetFormatPr defaultRowHeight="17.100000000000001" customHeight="1" x14ac:dyDescent="0.15"/>
  <cols>
    <col min="1" max="1" width="0.77734375" style="431" customWidth="1"/>
    <col min="2" max="2" width="19.6640625" style="431" customWidth="1"/>
    <col min="3" max="3" width="8.88671875" style="431"/>
    <col min="4" max="4" width="11.6640625" style="248" customWidth="1"/>
    <col min="5" max="6" width="11.6640625" style="248" hidden="1" customWidth="1"/>
    <col min="7" max="7" width="12.33203125" style="248" bestFit="1" customWidth="1"/>
    <col min="8" max="8" width="10.77734375" style="248" customWidth="1"/>
    <col min="9" max="9" width="0.77734375" style="431" customWidth="1"/>
    <col min="10" max="10" width="13" style="431" bestFit="1" customWidth="1"/>
    <col min="11" max="11" width="10.33203125" style="431" bestFit="1" customWidth="1"/>
    <col min="12" max="16384" width="8.88671875" style="431"/>
  </cols>
  <sheetData>
    <row r="1" spans="2:11" ht="7.5" customHeight="1" thickBot="1" x14ac:dyDescent="0.2">
      <c r="D1" s="431"/>
      <c r="E1" s="431"/>
      <c r="F1" s="431"/>
    </row>
    <row r="2" spans="2:11" ht="31.5" customHeight="1" thickTop="1" thickBot="1" x14ac:dyDescent="0.2">
      <c r="B2" s="387" t="s">
        <v>662</v>
      </c>
      <c r="C2" s="388"/>
      <c r="D2" s="388"/>
      <c r="E2" s="388"/>
      <c r="F2" s="388"/>
      <c r="G2" s="388"/>
      <c r="H2" s="389"/>
    </row>
    <row r="3" spans="2:11" ht="8.25" customHeight="1" thickTop="1" x14ac:dyDescent="0.15">
      <c r="B3" s="390"/>
      <c r="C3" s="390"/>
      <c r="D3" s="390"/>
      <c r="E3" s="390"/>
      <c r="F3" s="390"/>
    </row>
    <row r="4" spans="2:11" ht="17.100000000000001" customHeight="1" x14ac:dyDescent="0.15">
      <c r="B4" s="95" t="s">
        <v>264</v>
      </c>
      <c r="C4" s="95"/>
      <c r="D4" s="95"/>
      <c r="E4" s="95"/>
      <c r="F4" s="95"/>
      <c r="G4" s="95"/>
      <c r="H4" s="95"/>
    </row>
    <row r="5" spans="2:11" ht="17.100000000000001" customHeight="1" x14ac:dyDescent="0.25">
      <c r="B5" s="391" t="s">
        <v>427</v>
      </c>
      <c r="C5" s="63"/>
      <c r="D5" s="63"/>
      <c r="E5" s="63"/>
      <c r="F5" s="63"/>
      <c r="H5" s="432" t="s">
        <v>266</v>
      </c>
    </row>
    <row r="6" spans="2:11" s="433" customFormat="1" ht="17.100000000000001" customHeight="1" x14ac:dyDescent="0.15">
      <c r="B6" s="393" t="s">
        <v>428</v>
      </c>
      <c r="C6" s="394" t="s">
        <v>429</v>
      </c>
      <c r="D6" s="369" t="s">
        <v>469</v>
      </c>
      <c r="E6" s="370" t="s">
        <v>431</v>
      </c>
      <c r="F6" s="370" t="s">
        <v>432</v>
      </c>
      <c r="G6" s="370" t="s">
        <v>433</v>
      </c>
      <c r="H6" s="370" t="s">
        <v>29</v>
      </c>
    </row>
    <row r="7" spans="2:11" ht="17.100000000000001" customHeight="1" x14ac:dyDescent="0.15">
      <c r="B7" s="434" t="s">
        <v>663</v>
      </c>
      <c r="C7" s="435" t="s">
        <v>435</v>
      </c>
      <c r="D7" s="436">
        <v>978147374</v>
      </c>
      <c r="E7" s="436">
        <v>978147374</v>
      </c>
      <c r="F7" s="436">
        <v>0</v>
      </c>
      <c r="G7" s="436">
        <v>978147374</v>
      </c>
      <c r="H7" s="436">
        <f>D7-G7</f>
        <v>0</v>
      </c>
      <c r="J7" s="437"/>
      <c r="K7" s="438"/>
    </row>
    <row r="8" spans="2:11" ht="17.100000000000001" customHeight="1" x14ac:dyDescent="0.15">
      <c r="B8" s="439" t="s">
        <v>664</v>
      </c>
      <c r="C8" s="440" t="s">
        <v>435</v>
      </c>
      <c r="D8" s="422">
        <v>1685990592</v>
      </c>
      <c r="E8" s="422">
        <v>1685990592</v>
      </c>
      <c r="F8" s="422">
        <v>0</v>
      </c>
      <c r="G8" s="422">
        <v>1685990592</v>
      </c>
      <c r="H8" s="422">
        <f t="shared" ref="H8:H71" si="0">D8-G8</f>
        <v>0</v>
      </c>
      <c r="J8" s="437"/>
      <c r="K8" s="438"/>
    </row>
    <row r="9" spans="2:11" ht="17.100000000000001" customHeight="1" x14ac:dyDescent="0.15">
      <c r="B9" s="439" t="s">
        <v>665</v>
      </c>
      <c r="C9" s="440" t="s">
        <v>435</v>
      </c>
      <c r="D9" s="422">
        <v>36453902</v>
      </c>
      <c r="E9" s="422">
        <v>26873227</v>
      </c>
      <c r="F9" s="422">
        <v>2720912</v>
      </c>
      <c r="G9" s="422">
        <v>32937204</v>
      </c>
      <c r="H9" s="422">
        <f t="shared" si="0"/>
        <v>3516698</v>
      </c>
      <c r="J9" s="437"/>
      <c r="K9" s="438"/>
    </row>
    <row r="10" spans="2:11" ht="17.100000000000001" customHeight="1" x14ac:dyDescent="0.15">
      <c r="B10" s="439" t="s">
        <v>666</v>
      </c>
      <c r="C10" s="440" t="s">
        <v>435</v>
      </c>
      <c r="D10" s="422">
        <v>15363069</v>
      </c>
      <c r="E10" s="422">
        <v>15363069</v>
      </c>
      <c r="F10" s="422">
        <v>0</v>
      </c>
      <c r="G10" s="422">
        <v>15363069</v>
      </c>
      <c r="H10" s="422">
        <f t="shared" si="0"/>
        <v>0</v>
      </c>
      <c r="J10" s="437"/>
      <c r="K10" s="438"/>
    </row>
    <row r="11" spans="2:11" ht="17.100000000000001" customHeight="1" x14ac:dyDescent="0.15">
      <c r="B11" s="439" t="s">
        <v>667</v>
      </c>
      <c r="C11" s="440" t="s">
        <v>435</v>
      </c>
      <c r="D11" s="422">
        <v>206575071</v>
      </c>
      <c r="E11" s="422">
        <v>206574071</v>
      </c>
      <c r="F11" s="422">
        <v>0</v>
      </c>
      <c r="G11" s="422">
        <v>206574071</v>
      </c>
      <c r="H11" s="422">
        <f t="shared" si="0"/>
        <v>1000</v>
      </c>
      <c r="J11" s="437"/>
      <c r="K11" s="438"/>
    </row>
    <row r="12" spans="2:11" ht="17.100000000000001" customHeight="1" x14ac:dyDescent="0.15">
      <c r="B12" s="439" t="s">
        <v>668</v>
      </c>
      <c r="C12" s="440" t="s">
        <v>435</v>
      </c>
      <c r="D12" s="422">
        <v>9000000</v>
      </c>
      <c r="E12" s="422">
        <v>9000000</v>
      </c>
      <c r="F12" s="422">
        <v>0</v>
      </c>
      <c r="G12" s="422">
        <v>9000000</v>
      </c>
      <c r="H12" s="422">
        <f t="shared" si="0"/>
        <v>0</v>
      </c>
      <c r="J12" s="437"/>
      <c r="K12" s="438"/>
    </row>
    <row r="13" spans="2:11" ht="17.100000000000001" customHeight="1" x14ac:dyDescent="0.15">
      <c r="B13" s="439" t="s">
        <v>669</v>
      </c>
      <c r="C13" s="440" t="s">
        <v>435</v>
      </c>
      <c r="D13" s="422">
        <v>66633696</v>
      </c>
      <c r="E13" s="422">
        <v>49121283</v>
      </c>
      <c r="F13" s="422">
        <v>4973525</v>
      </c>
      <c r="G13" s="422">
        <v>60205560</v>
      </c>
      <c r="H13" s="422">
        <f t="shared" si="0"/>
        <v>6428136</v>
      </c>
      <c r="J13" s="437"/>
      <c r="K13" s="438"/>
    </row>
    <row r="14" spans="2:11" ht="17.100000000000001" customHeight="1" x14ac:dyDescent="0.15">
      <c r="B14" s="439" t="s">
        <v>670</v>
      </c>
      <c r="C14" s="440" t="s">
        <v>435</v>
      </c>
      <c r="D14" s="422">
        <v>34400000</v>
      </c>
      <c r="E14" s="422">
        <v>34400000</v>
      </c>
      <c r="F14" s="422">
        <v>0</v>
      </c>
      <c r="G14" s="422">
        <v>34400000</v>
      </c>
      <c r="H14" s="422">
        <f t="shared" si="0"/>
        <v>0</v>
      </c>
      <c r="J14" s="437"/>
      <c r="K14" s="438"/>
    </row>
    <row r="15" spans="2:11" ht="17.100000000000001" customHeight="1" x14ac:dyDescent="0.15">
      <c r="B15" s="439" t="s">
        <v>671</v>
      </c>
      <c r="C15" s="440" t="s">
        <v>435</v>
      </c>
      <c r="D15" s="422">
        <v>89418000</v>
      </c>
      <c r="E15" s="422">
        <v>89417000</v>
      </c>
      <c r="F15" s="422">
        <v>0</v>
      </c>
      <c r="G15" s="422">
        <v>89417000</v>
      </c>
      <c r="H15" s="422">
        <f t="shared" si="0"/>
        <v>1000</v>
      </c>
      <c r="J15" s="437"/>
      <c r="K15" s="438"/>
    </row>
    <row r="16" spans="2:11" ht="17.100000000000001" customHeight="1" x14ac:dyDescent="0.15">
      <c r="B16" s="439" t="s">
        <v>672</v>
      </c>
      <c r="C16" s="440" t="s">
        <v>435</v>
      </c>
      <c r="D16" s="422">
        <v>2594153</v>
      </c>
      <c r="E16" s="422">
        <v>2594153</v>
      </c>
      <c r="F16" s="422">
        <v>0</v>
      </c>
      <c r="G16" s="422">
        <v>2594153</v>
      </c>
      <c r="H16" s="422">
        <f t="shared" si="0"/>
        <v>0</v>
      </c>
      <c r="J16" s="437"/>
      <c r="K16" s="438"/>
    </row>
    <row r="17" spans="2:11" ht="17.100000000000001" customHeight="1" x14ac:dyDescent="0.15">
      <c r="B17" s="439" t="s">
        <v>673</v>
      </c>
      <c r="C17" s="440" t="s">
        <v>435</v>
      </c>
      <c r="D17" s="422">
        <v>420665230</v>
      </c>
      <c r="E17" s="422">
        <v>420665230</v>
      </c>
      <c r="F17" s="422">
        <v>0</v>
      </c>
      <c r="G17" s="422">
        <v>420665230</v>
      </c>
      <c r="H17" s="422">
        <f t="shared" si="0"/>
        <v>0</v>
      </c>
      <c r="J17" s="437"/>
      <c r="K17" s="438"/>
    </row>
    <row r="18" spans="2:11" ht="17.100000000000001" customHeight="1" x14ac:dyDescent="0.15">
      <c r="B18" s="439" t="s">
        <v>674</v>
      </c>
      <c r="C18" s="440" t="s">
        <v>435</v>
      </c>
      <c r="D18" s="422">
        <v>11683046</v>
      </c>
      <c r="E18" s="422">
        <v>8612552</v>
      </c>
      <c r="F18" s="422">
        <v>872020</v>
      </c>
      <c r="G18" s="422">
        <v>10555985</v>
      </c>
      <c r="H18" s="422">
        <f t="shared" si="0"/>
        <v>1127061</v>
      </c>
      <c r="J18" s="437"/>
      <c r="K18" s="438"/>
    </row>
    <row r="19" spans="2:11" ht="17.100000000000001" customHeight="1" x14ac:dyDescent="0.15">
      <c r="B19" s="439" t="s">
        <v>675</v>
      </c>
      <c r="C19" s="440" t="s">
        <v>435</v>
      </c>
      <c r="D19" s="422">
        <v>23709200</v>
      </c>
      <c r="E19" s="422">
        <v>22532448</v>
      </c>
      <c r="F19" s="422">
        <v>1175752</v>
      </c>
      <c r="G19" s="422">
        <v>23708200</v>
      </c>
      <c r="H19" s="422">
        <f t="shared" si="0"/>
        <v>1000</v>
      </c>
      <c r="J19" s="437"/>
      <c r="K19" s="438"/>
    </row>
    <row r="20" spans="2:11" ht="17.100000000000001" customHeight="1" x14ac:dyDescent="0.15">
      <c r="B20" s="439" t="s">
        <v>676</v>
      </c>
      <c r="C20" s="440" t="s">
        <v>435</v>
      </c>
      <c r="D20" s="422">
        <v>91918390</v>
      </c>
      <c r="E20" s="422">
        <v>91918390</v>
      </c>
      <c r="F20" s="422">
        <v>0</v>
      </c>
      <c r="G20" s="422">
        <v>91918390</v>
      </c>
      <c r="H20" s="422">
        <f t="shared" si="0"/>
        <v>0</v>
      </c>
      <c r="J20" s="437"/>
      <c r="K20" s="438"/>
    </row>
    <row r="21" spans="2:11" ht="17.100000000000001" customHeight="1" x14ac:dyDescent="0.15">
      <c r="B21" s="439" t="s">
        <v>677</v>
      </c>
      <c r="C21" s="440" t="s">
        <v>435</v>
      </c>
      <c r="D21" s="422">
        <v>714888173</v>
      </c>
      <c r="E21" s="422">
        <v>714888173</v>
      </c>
      <c r="F21" s="422">
        <v>0</v>
      </c>
      <c r="G21" s="422">
        <v>714888173</v>
      </c>
      <c r="H21" s="422">
        <f t="shared" si="0"/>
        <v>0</v>
      </c>
      <c r="J21" s="437"/>
      <c r="K21" s="438"/>
    </row>
    <row r="22" spans="2:11" ht="17.100000000000001" customHeight="1" x14ac:dyDescent="0.15">
      <c r="B22" s="439" t="s">
        <v>678</v>
      </c>
      <c r="C22" s="440" t="s">
        <v>435</v>
      </c>
      <c r="D22" s="422">
        <v>53909794</v>
      </c>
      <c r="E22" s="422">
        <v>53908794</v>
      </c>
      <c r="F22" s="422">
        <v>0</v>
      </c>
      <c r="G22" s="422">
        <v>53908794</v>
      </c>
      <c r="H22" s="422">
        <f t="shared" si="0"/>
        <v>1000</v>
      </c>
      <c r="J22" s="437"/>
      <c r="K22" s="438"/>
    </row>
    <row r="23" spans="2:11" ht="17.100000000000001" customHeight="1" x14ac:dyDescent="0.15">
      <c r="B23" s="439" t="s">
        <v>679</v>
      </c>
      <c r="C23" s="440" t="s">
        <v>435</v>
      </c>
      <c r="D23" s="422">
        <v>58982679</v>
      </c>
      <c r="E23" s="422">
        <v>58982679</v>
      </c>
      <c r="F23" s="422">
        <v>0</v>
      </c>
      <c r="G23" s="422">
        <v>58982679</v>
      </c>
      <c r="H23" s="422">
        <f t="shared" si="0"/>
        <v>0</v>
      </c>
      <c r="J23" s="437"/>
      <c r="K23" s="438"/>
    </row>
    <row r="24" spans="2:11" ht="17.100000000000001" customHeight="1" x14ac:dyDescent="0.15">
      <c r="B24" s="439" t="s">
        <v>680</v>
      </c>
      <c r="C24" s="440" t="s">
        <v>435</v>
      </c>
      <c r="D24" s="422">
        <v>31375061</v>
      </c>
      <c r="E24" s="422">
        <v>23129187</v>
      </c>
      <c r="F24" s="422">
        <v>2341828</v>
      </c>
      <c r="G24" s="422">
        <v>28348316</v>
      </c>
      <c r="H24" s="422">
        <f t="shared" si="0"/>
        <v>3026745</v>
      </c>
      <c r="J24" s="437"/>
      <c r="K24" s="438"/>
    </row>
    <row r="25" spans="2:11" ht="17.100000000000001" customHeight="1" x14ac:dyDescent="0.15">
      <c r="B25" s="439" t="s">
        <v>681</v>
      </c>
      <c r="C25" s="440" t="s">
        <v>435</v>
      </c>
      <c r="D25" s="422">
        <v>445600143</v>
      </c>
      <c r="E25" s="422">
        <v>445600143</v>
      </c>
      <c r="F25" s="422">
        <v>0</v>
      </c>
      <c r="G25" s="422">
        <v>445600143</v>
      </c>
      <c r="H25" s="422">
        <f t="shared" si="0"/>
        <v>0</v>
      </c>
      <c r="J25" s="437"/>
      <c r="K25" s="438"/>
    </row>
    <row r="26" spans="2:11" ht="17.100000000000001" customHeight="1" x14ac:dyDescent="0.15">
      <c r="B26" s="439" t="s">
        <v>682</v>
      </c>
      <c r="C26" s="440" t="s">
        <v>435</v>
      </c>
      <c r="D26" s="422">
        <v>60720000</v>
      </c>
      <c r="E26" s="422">
        <v>60720000</v>
      </c>
      <c r="F26" s="422">
        <v>0</v>
      </c>
      <c r="G26" s="422">
        <v>60720000</v>
      </c>
      <c r="H26" s="422">
        <f t="shared" si="0"/>
        <v>0</v>
      </c>
      <c r="J26" s="437"/>
      <c r="K26" s="438"/>
    </row>
    <row r="27" spans="2:11" ht="17.100000000000001" customHeight="1" x14ac:dyDescent="0.15">
      <c r="B27" s="439" t="s">
        <v>683</v>
      </c>
      <c r="C27" s="440" t="s">
        <v>435</v>
      </c>
      <c r="D27" s="422">
        <v>134175964</v>
      </c>
      <c r="E27" s="422">
        <v>134175964</v>
      </c>
      <c r="F27" s="422">
        <v>0</v>
      </c>
      <c r="G27" s="422">
        <v>134175964</v>
      </c>
      <c r="H27" s="422">
        <f t="shared" si="0"/>
        <v>0</v>
      </c>
      <c r="J27" s="437"/>
      <c r="K27" s="438"/>
    </row>
    <row r="28" spans="2:11" ht="17.100000000000001" customHeight="1" x14ac:dyDescent="0.15">
      <c r="B28" s="439" t="s">
        <v>684</v>
      </c>
      <c r="C28" s="440" t="s">
        <v>435</v>
      </c>
      <c r="D28" s="422">
        <v>9897000</v>
      </c>
      <c r="E28" s="422">
        <v>9897000</v>
      </c>
      <c r="F28" s="422">
        <v>0</v>
      </c>
      <c r="G28" s="422">
        <v>9897000</v>
      </c>
      <c r="H28" s="422">
        <f t="shared" si="0"/>
        <v>0</v>
      </c>
      <c r="J28" s="437"/>
      <c r="K28" s="438"/>
    </row>
    <row r="29" spans="2:11" ht="17.100000000000001" customHeight="1" x14ac:dyDescent="0.15">
      <c r="B29" s="439" t="s">
        <v>685</v>
      </c>
      <c r="C29" s="440" t="s">
        <v>435</v>
      </c>
      <c r="D29" s="422">
        <v>445717500</v>
      </c>
      <c r="E29" s="422">
        <v>445717500</v>
      </c>
      <c r="F29" s="422">
        <v>0</v>
      </c>
      <c r="G29" s="422">
        <v>445717500</v>
      </c>
      <c r="H29" s="422">
        <f t="shared" si="0"/>
        <v>0</v>
      </c>
      <c r="J29" s="437"/>
      <c r="K29" s="438"/>
    </row>
    <row r="30" spans="2:11" ht="17.100000000000001" customHeight="1" x14ac:dyDescent="0.15">
      <c r="B30" s="439" t="s">
        <v>686</v>
      </c>
      <c r="C30" s="440" t="s">
        <v>435</v>
      </c>
      <c r="D30" s="422">
        <v>29206477</v>
      </c>
      <c r="E30" s="422">
        <v>27756881</v>
      </c>
      <c r="F30" s="422">
        <v>1448596</v>
      </c>
      <c r="G30" s="422">
        <v>29205477</v>
      </c>
      <c r="H30" s="422">
        <f t="shared" si="0"/>
        <v>1000</v>
      </c>
      <c r="J30" s="437"/>
      <c r="K30" s="438"/>
    </row>
    <row r="31" spans="2:11" ht="17.100000000000001" customHeight="1" x14ac:dyDescent="0.15">
      <c r="B31" s="439" t="s">
        <v>687</v>
      </c>
      <c r="C31" s="440" t="s">
        <v>435</v>
      </c>
      <c r="D31" s="422">
        <v>136797530</v>
      </c>
      <c r="E31" s="422">
        <v>136797530</v>
      </c>
      <c r="F31" s="422">
        <v>0</v>
      </c>
      <c r="G31" s="422">
        <v>136797530</v>
      </c>
      <c r="H31" s="422">
        <f t="shared" si="0"/>
        <v>0</v>
      </c>
      <c r="J31" s="437"/>
      <c r="K31" s="438"/>
    </row>
    <row r="32" spans="2:11" ht="17.100000000000001" customHeight="1" x14ac:dyDescent="0.15">
      <c r="B32" s="439" t="s">
        <v>688</v>
      </c>
      <c r="C32" s="440" t="s">
        <v>435</v>
      </c>
      <c r="D32" s="422">
        <v>4000000</v>
      </c>
      <c r="E32" s="422">
        <v>4000000</v>
      </c>
      <c r="F32" s="422">
        <v>0</v>
      </c>
      <c r="G32" s="422">
        <v>4000000</v>
      </c>
      <c r="H32" s="422">
        <f t="shared" si="0"/>
        <v>0</v>
      </c>
      <c r="J32" s="437"/>
      <c r="K32" s="438"/>
    </row>
    <row r="33" spans="2:11" ht="17.100000000000001" customHeight="1" x14ac:dyDescent="0.15">
      <c r="B33" s="439" t="s">
        <v>689</v>
      </c>
      <c r="C33" s="440" t="s">
        <v>435</v>
      </c>
      <c r="D33" s="422">
        <v>6968000</v>
      </c>
      <c r="E33" s="422">
        <v>6968000</v>
      </c>
      <c r="F33" s="422">
        <v>0</v>
      </c>
      <c r="G33" s="422">
        <v>6968000</v>
      </c>
      <c r="H33" s="422">
        <f t="shared" si="0"/>
        <v>0</v>
      </c>
      <c r="J33" s="437"/>
      <c r="K33" s="438"/>
    </row>
    <row r="34" spans="2:11" ht="17.100000000000001" customHeight="1" x14ac:dyDescent="0.15">
      <c r="B34" s="439" t="s">
        <v>690</v>
      </c>
      <c r="C34" s="440" t="s">
        <v>435</v>
      </c>
      <c r="D34" s="422">
        <v>2601920</v>
      </c>
      <c r="E34" s="422">
        <v>2472780</v>
      </c>
      <c r="F34" s="422">
        <v>128140</v>
      </c>
      <c r="G34" s="422">
        <v>2600920</v>
      </c>
      <c r="H34" s="422">
        <f t="shared" si="0"/>
        <v>1000</v>
      </c>
      <c r="J34" s="437"/>
      <c r="K34" s="438"/>
    </row>
    <row r="35" spans="2:11" ht="17.100000000000001" customHeight="1" x14ac:dyDescent="0.15">
      <c r="B35" s="439" t="s">
        <v>691</v>
      </c>
      <c r="C35" s="440" t="s">
        <v>435</v>
      </c>
      <c r="D35" s="422">
        <v>12100000</v>
      </c>
      <c r="E35" s="422">
        <v>12100000</v>
      </c>
      <c r="F35" s="422">
        <v>0</v>
      </c>
      <c r="G35" s="422">
        <v>12100000</v>
      </c>
      <c r="H35" s="422">
        <f t="shared" si="0"/>
        <v>0</v>
      </c>
      <c r="J35" s="437"/>
      <c r="K35" s="438"/>
    </row>
    <row r="36" spans="2:11" ht="17.100000000000001" customHeight="1" x14ac:dyDescent="0.15">
      <c r="B36" s="439" t="s">
        <v>692</v>
      </c>
      <c r="C36" s="440" t="s">
        <v>693</v>
      </c>
      <c r="D36" s="422">
        <v>62838624</v>
      </c>
      <c r="E36" s="422">
        <v>54364064</v>
      </c>
      <c r="F36" s="422">
        <v>3338977</v>
      </c>
      <c r="G36" s="422">
        <v>62837624</v>
      </c>
      <c r="H36" s="422">
        <f t="shared" si="0"/>
        <v>1000</v>
      </c>
      <c r="J36" s="437"/>
      <c r="K36" s="438"/>
    </row>
    <row r="37" spans="2:11" ht="17.100000000000001" customHeight="1" x14ac:dyDescent="0.15">
      <c r="B37" s="439" t="s">
        <v>694</v>
      </c>
      <c r="C37" s="440" t="s">
        <v>693</v>
      </c>
      <c r="D37" s="422">
        <v>14810600</v>
      </c>
      <c r="E37" s="422">
        <v>9843404</v>
      </c>
      <c r="F37" s="422">
        <v>1187160</v>
      </c>
      <c r="G37" s="422">
        <v>12621502</v>
      </c>
      <c r="H37" s="422">
        <f t="shared" si="0"/>
        <v>2189098</v>
      </c>
      <c r="J37" s="437"/>
      <c r="K37" s="438"/>
    </row>
    <row r="38" spans="2:11" ht="17.100000000000001" customHeight="1" x14ac:dyDescent="0.15">
      <c r="B38" s="439" t="s">
        <v>695</v>
      </c>
      <c r="C38" s="440" t="s">
        <v>693</v>
      </c>
      <c r="D38" s="422">
        <v>11641000</v>
      </c>
      <c r="E38" s="422">
        <v>11640000</v>
      </c>
      <c r="F38" s="422">
        <v>0</v>
      </c>
      <c r="G38" s="422">
        <v>11640000</v>
      </c>
      <c r="H38" s="422">
        <f t="shared" si="0"/>
        <v>1000</v>
      </c>
      <c r="J38" s="437"/>
      <c r="K38" s="438"/>
    </row>
    <row r="39" spans="2:11" ht="17.100000000000001" customHeight="1" x14ac:dyDescent="0.15">
      <c r="B39" s="439" t="s">
        <v>696</v>
      </c>
      <c r="C39" s="440" t="s">
        <v>697</v>
      </c>
      <c r="D39" s="422">
        <v>4869131</v>
      </c>
      <c r="E39" s="422">
        <v>4212469</v>
      </c>
      <c r="F39" s="422">
        <v>258725</v>
      </c>
      <c r="G39" s="422">
        <v>4868131</v>
      </c>
      <c r="H39" s="422">
        <f t="shared" si="0"/>
        <v>1000</v>
      </c>
      <c r="J39" s="437"/>
      <c r="K39" s="438"/>
    </row>
    <row r="40" spans="2:11" ht="17.100000000000001" customHeight="1" x14ac:dyDescent="0.15">
      <c r="B40" s="439" t="s">
        <v>695</v>
      </c>
      <c r="C40" s="440" t="s">
        <v>698</v>
      </c>
      <c r="D40" s="422">
        <v>60063636</v>
      </c>
      <c r="E40" s="422">
        <v>60062636</v>
      </c>
      <c r="F40" s="422">
        <v>0</v>
      </c>
      <c r="G40" s="422">
        <v>60062636</v>
      </c>
      <c r="H40" s="422">
        <f t="shared" si="0"/>
        <v>1000</v>
      </c>
      <c r="J40" s="437"/>
      <c r="K40" s="438"/>
    </row>
    <row r="41" spans="2:11" ht="17.100000000000001" customHeight="1" x14ac:dyDescent="0.15">
      <c r="B41" s="439" t="s">
        <v>699</v>
      </c>
      <c r="C41" s="440" t="s">
        <v>700</v>
      </c>
      <c r="D41" s="422">
        <v>79326125</v>
      </c>
      <c r="E41" s="422">
        <v>79325125</v>
      </c>
      <c r="F41" s="422">
        <v>0</v>
      </c>
      <c r="G41" s="422">
        <v>79325125</v>
      </c>
      <c r="H41" s="422">
        <f t="shared" si="0"/>
        <v>1000</v>
      </c>
      <c r="J41" s="437"/>
      <c r="K41" s="438"/>
    </row>
    <row r="42" spans="2:11" ht="17.100000000000001" customHeight="1" x14ac:dyDescent="0.15">
      <c r="B42" s="439" t="s">
        <v>701</v>
      </c>
      <c r="C42" s="440" t="s">
        <v>702</v>
      </c>
      <c r="D42" s="422">
        <v>4000000</v>
      </c>
      <c r="E42" s="422">
        <v>3999000</v>
      </c>
      <c r="F42" s="422">
        <v>0</v>
      </c>
      <c r="G42" s="422">
        <v>3999000</v>
      </c>
      <c r="H42" s="422">
        <f t="shared" si="0"/>
        <v>1000</v>
      </c>
      <c r="J42" s="437"/>
      <c r="K42" s="438"/>
    </row>
    <row r="43" spans="2:11" ht="17.100000000000001" customHeight="1" x14ac:dyDescent="0.15">
      <c r="B43" s="439" t="s">
        <v>703</v>
      </c>
      <c r="C43" s="440" t="s">
        <v>704</v>
      </c>
      <c r="D43" s="422">
        <v>3452465</v>
      </c>
      <c r="E43" s="422">
        <v>2080284</v>
      </c>
      <c r="F43" s="422">
        <v>282669</v>
      </c>
      <c r="G43" s="422">
        <v>2765597</v>
      </c>
      <c r="H43" s="422">
        <f t="shared" si="0"/>
        <v>686868</v>
      </c>
      <c r="J43" s="437"/>
      <c r="K43" s="438"/>
    </row>
    <row r="44" spans="2:11" ht="17.100000000000001" customHeight="1" x14ac:dyDescent="0.15">
      <c r="B44" s="439" t="s">
        <v>705</v>
      </c>
      <c r="C44" s="440" t="s">
        <v>706</v>
      </c>
      <c r="D44" s="422">
        <v>83368182</v>
      </c>
      <c r="E44" s="422">
        <v>83368182</v>
      </c>
      <c r="F44" s="422">
        <v>0</v>
      </c>
      <c r="G44" s="422">
        <v>83368182</v>
      </c>
      <c r="H44" s="422">
        <f t="shared" si="0"/>
        <v>0</v>
      </c>
      <c r="J44" s="437"/>
      <c r="K44" s="438"/>
    </row>
    <row r="45" spans="2:11" ht="17.100000000000001" customHeight="1" x14ac:dyDescent="0.15">
      <c r="B45" s="439" t="s">
        <v>707</v>
      </c>
      <c r="C45" s="440" t="s">
        <v>708</v>
      </c>
      <c r="D45" s="422">
        <v>680692</v>
      </c>
      <c r="E45" s="422">
        <v>646908</v>
      </c>
      <c r="F45" s="422">
        <v>32784</v>
      </c>
      <c r="G45" s="422">
        <v>679692</v>
      </c>
      <c r="H45" s="422">
        <f t="shared" si="0"/>
        <v>1000</v>
      </c>
      <c r="J45" s="437"/>
      <c r="K45" s="438"/>
    </row>
    <row r="46" spans="2:11" ht="17.100000000000001" customHeight="1" x14ac:dyDescent="0.15">
      <c r="B46" s="439" t="s">
        <v>709</v>
      </c>
      <c r="C46" s="440" t="s">
        <v>710</v>
      </c>
      <c r="D46" s="422">
        <v>25596000</v>
      </c>
      <c r="E46" s="422">
        <v>24325601</v>
      </c>
      <c r="F46" s="422">
        <v>1269399</v>
      </c>
      <c r="G46" s="422">
        <v>25595000</v>
      </c>
      <c r="H46" s="422">
        <f t="shared" si="0"/>
        <v>1000</v>
      </c>
      <c r="J46" s="437"/>
      <c r="K46" s="438"/>
    </row>
    <row r="47" spans="2:11" ht="17.100000000000001" customHeight="1" x14ac:dyDescent="0.15">
      <c r="B47" s="439" t="s">
        <v>711</v>
      </c>
      <c r="C47" s="440" t="s">
        <v>712</v>
      </c>
      <c r="D47" s="422">
        <v>15970909</v>
      </c>
      <c r="E47" s="422">
        <v>15178229</v>
      </c>
      <c r="F47" s="422">
        <v>791680</v>
      </c>
      <c r="G47" s="422">
        <v>15969909</v>
      </c>
      <c r="H47" s="422">
        <f t="shared" si="0"/>
        <v>1000</v>
      </c>
      <c r="J47" s="437"/>
      <c r="K47" s="438"/>
    </row>
    <row r="48" spans="2:11" ht="17.100000000000001" customHeight="1" x14ac:dyDescent="0.15">
      <c r="B48" s="439" t="s">
        <v>713</v>
      </c>
      <c r="C48" s="440" t="s">
        <v>482</v>
      </c>
      <c r="D48" s="422">
        <v>4304726</v>
      </c>
      <c r="E48" s="422">
        <v>4091071</v>
      </c>
      <c r="F48" s="422">
        <v>212655</v>
      </c>
      <c r="G48" s="422">
        <v>4303726</v>
      </c>
      <c r="H48" s="422">
        <f t="shared" si="0"/>
        <v>1000</v>
      </c>
      <c r="J48" s="437"/>
      <c r="K48" s="438"/>
    </row>
    <row r="49" spans="2:11" ht="17.100000000000001" customHeight="1" x14ac:dyDescent="0.15">
      <c r="B49" s="439" t="s">
        <v>714</v>
      </c>
      <c r="C49" s="441" t="s">
        <v>715</v>
      </c>
      <c r="D49" s="422">
        <v>4339030</v>
      </c>
      <c r="E49" s="422">
        <v>3944861</v>
      </c>
      <c r="F49" s="422">
        <v>177770</v>
      </c>
      <c r="G49" s="422">
        <v>4338030</v>
      </c>
      <c r="H49" s="422">
        <f t="shared" si="0"/>
        <v>1000</v>
      </c>
      <c r="J49" s="437"/>
      <c r="K49" s="438"/>
    </row>
    <row r="50" spans="2:11" ht="17.100000000000001" customHeight="1" x14ac:dyDescent="0.15">
      <c r="B50" s="439" t="s">
        <v>716</v>
      </c>
      <c r="C50" s="441" t="s">
        <v>717</v>
      </c>
      <c r="D50" s="422">
        <v>28103637</v>
      </c>
      <c r="E50" s="422">
        <v>25550631</v>
      </c>
      <c r="F50" s="422">
        <v>1151406</v>
      </c>
      <c r="G50" s="422">
        <v>28102637</v>
      </c>
      <c r="H50" s="422">
        <f t="shared" si="0"/>
        <v>1000</v>
      </c>
      <c r="J50" s="437"/>
      <c r="K50" s="438"/>
    </row>
    <row r="51" spans="2:11" ht="17.100000000000001" customHeight="1" x14ac:dyDescent="0.15">
      <c r="B51" s="439" t="s">
        <v>718</v>
      </c>
      <c r="C51" s="440" t="s">
        <v>719</v>
      </c>
      <c r="D51" s="422">
        <v>27798000</v>
      </c>
      <c r="E51" s="422">
        <v>25272759</v>
      </c>
      <c r="F51" s="422">
        <v>1138884</v>
      </c>
      <c r="G51" s="422">
        <v>27797000</v>
      </c>
      <c r="H51" s="422">
        <f t="shared" si="0"/>
        <v>1000</v>
      </c>
      <c r="J51" s="437"/>
      <c r="K51" s="438"/>
    </row>
    <row r="52" spans="2:11" ht="17.100000000000001" customHeight="1" x14ac:dyDescent="0.15">
      <c r="B52" s="442" t="s">
        <v>720</v>
      </c>
      <c r="C52" s="443" t="s">
        <v>721</v>
      </c>
      <c r="D52" s="444">
        <v>11706818</v>
      </c>
      <c r="E52" s="444">
        <v>10643341</v>
      </c>
      <c r="F52" s="444">
        <v>479628</v>
      </c>
      <c r="G52" s="444">
        <v>11705818</v>
      </c>
      <c r="H52" s="444">
        <f t="shared" si="0"/>
        <v>1000</v>
      </c>
      <c r="J52" s="437"/>
      <c r="K52" s="438"/>
    </row>
    <row r="53" spans="2:11" ht="17.100000000000001" customHeight="1" x14ac:dyDescent="0.15">
      <c r="B53" s="439" t="s">
        <v>722</v>
      </c>
      <c r="C53" s="440" t="s">
        <v>723</v>
      </c>
      <c r="D53" s="422">
        <v>2952600</v>
      </c>
      <c r="E53" s="422">
        <v>2684378</v>
      </c>
      <c r="F53" s="422">
        <v>120968</v>
      </c>
      <c r="G53" s="422">
        <v>2951600</v>
      </c>
      <c r="H53" s="422">
        <f t="shared" si="0"/>
        <v>1000</v>
      </c>
      <c r="J53" s="437"/>
      <c r="K53" s="438"/>
    </row>
    <row r="54" spans="2:11" ht="17.100000000000001" customHeight="1" x14ac:dyDescent="0.15">
      <c r="B54" s="439" t="s">
        <v>724</v>
      </c>
      <c r="C54" s="440" t="s">
        <v>723</v>
      </c>
      <c r="D54" s="422">
        <v>41744727</v>
      </c>
      <c r="E54" s="422">
        <v>37952529</v>
      </c>
      <c r="F54" s="422">
        <v>1710281</v>
      </c>
      <c r="G54" s="422">
        <v>41743727</v>
      </c>
      <c r="H54" s="422">
        <f t="shared" si="0"/>
        <v>1000</v>
      </c>
      <c r="J54" s="437"/>
      <c r="K54" s="438"/>
    </row>
    <row r="55" spans="2:11" ht="17.100000000000001" customHeight="1" x14ac:dyDescent="0.15">
      <c r="B55" s="439" t="s">
        <v>725</v>
      </c>
      <c r="C55" s="440" t="s">
        <v>726</v>
      </c>
      <c r="D55" s="422">
        <v>30268282</v>
      </c>
      <c r="E55" s="422">
        <v>27518634</v>
      </c>
      <c r="F55" s="422">
        <v>1240091</v>
      </c>
      <c r="G55" s="422">
        <v>30267282</v>
      </c>
      <c r="H55" s="422">
        <f t="shared" si="0"/>
        <v>1000</v>
      </c>
      <c r="J55" s="437"/>
      <c r="K55" s="438"/>
    </row>
    <row r="56" spans="2:11" ht="17.100000000000001" customHeight="1" x14ac:dyDescent="0.15">
      <c r="B56" s="439" t="s">
        <v>727</v>
      </c>
      <c r="C56" s="441" t="s">
        <v>726</v>
      </c>
      <c r="D56" s="422">
        <v>23677386</v>
      </c>
      <c r="E56" s="422">
        <v>21526472</v>
      </c>
      <c r="F56" s="422">
        <v>970062</v>
      </c>
      <c r="G56" s="422">
        <v>23676386</v>
      </c>
      <c r="H56" s="422">
        <f t="shared" si="0"/>
        <v>1000</v>
      </c>
      <c r="J56" s="437"/>
      <c r="K56" s="438"/>
    </row>
    <row r="57" spans="2:11" ht="17.100000000000001" customHeight="1" x14ac:dyDescent="0.15">
      <c r="B57" s="439" t="s">
        <v>714</v>
      </c>
      <c r="C57" s="445" t="s">
        <v>486</v>
      </c>
      <c r="D57" s="422">
        <v>4195200</v>
      </c>
      <c r="E57" s="422">
        <v>3629426</v>
      </c>
      <c r="F57" s="422">
        <v>222915</v>
      </c>
      <c r="G57" s="422">
        <v>4194200</v>
      </c>
      <c r="H57" s="422">
        <f t="shared" si="0"/>
        <v>1000</v>
      </c>
      <c r="J57" s="437"/>
      <c r="K57" s="438"/>
    </row>
    <row r="58" spans="2:11" ht="17.100000000000001" customHeight="1" x14ac:dyDescent="0.15">
      <c r="B58" s="439" t="s">
        <v>728</v>
      </c>
      <c r="C58" s="440" t="s">
        <v>729</v>
      </c>
      <c r="D58" s="422">
        <v>32477591</v>
      </c>
      <c r="E58" s="422">
        <v>28097589</v>
      </c>
      <c r="F58" s="422">
        <v>1725721</v>
      </c>
      <c r="G58" s="422">
        <v>32476591</v>
      </c>
      <c r="H58" s="422">
        <f t="shared" si="0"/>
        <v>1000</v>
      </c>
      <c r="J58" s="437"/>
      <c r="K58" s="438"/>
    </row>
    <row r="59" spans="2:11" ht="17.100000000000001" customHeight="1" x14ac:dyDescent="0.15">
      <c r="B59" s="439" t="s">
        <v>730</v>
      </c>
      <c r="C59" s="440" t="s">
        <v>731</v>
      </c>
      <c r="D59" s="422">
        <v>5991655</v>
      </c>
      <c r="E59" s="422">
        <v>5183607</v>
      </c>
      <c r="F59" s="422">
        <v>318371</v>
      </c>
      <c r="G59" s="422">
        <v>5990655</v>
      </c>
      <c r="H59" s="422">
        <f t="shared" si="0"/>
        <v>1000</v>
      </c>
      <c r="J59" s="437"/>
      <c r="K59" s="438"/>
    </row>
    <row r="60" spans="2:11" ht="17.100000000000001" customHeight="1" x14ac:dyDescent="0.15">
      <c r="B60" s="412" t="s">
        <v>714</v>
      </c>
      <c r="C60" s="440" t="s">
        <v>732</v>
      </c>
      <c r="D60" s="414">
        <v>4292273</v>
      </c>
      <c r="E60" s="414">
        <v>3521349</v>
      </c>
      <c r="F60" s="414">
        <v>269052</v>
      </c>
      <c r="G60" s="414">
        <v>4079579</v>
      </c>
      <c r="H60" s="414">
        <f t="shared" si="0"/>
        <v>212694</v>
      </c>
      <c r="J60" s="437"/>
      <c r="K60" s="438"/>
    </row>
    <row r="61" spans="2:11" ht="17.100000000000001" customHeight="1" x14ac:dyDescent="0.15">
      <c r="B61" s="439" t="s">
        <v>733</v>
      </c>
      <c r="C61" s="441" t="s">
        <v>734</v>
      </c>
      <c r="D61" s="422">
        <v>2485000</v>
      </c>
      <c r="E61" s="422">
        <v>2038676</v>
      </c>
      <c r="F61" s="422">
        <v>155767</v>
      </c>
      <c r="G61" s="422">
        <v>2361861</v>
      </c>
      <c r="H61" s="422">
        <f t="shared" si="0"/>
        <v>123139</v>
      </c>
      <c r="J61" s="437"/>
      <c r="K61" s="438"/>
    </row>
    <row r="62" spans="2:11" ht="17.100000000000001" customHeight="1" x14ac:dyDescent="0.15">
      <c r="B62" s="439" t="s">
        <v>735</v>
      </c>
      <c r="C62" s="441" t="s">
        <v>736</v>
      </c>
      <c r="D62" s="422">
        <v>23042727</v>
      </c>
      <c r="E62" s="422">
        <v>18904085</v>
      </c>
      <c r="F62" s="422">
        <v>1444386</v>
      </c>
      <c r="G62" s="422">
        <v>21900898</v>
      </c>
      <c r="H62" s="422">
        <f t="shared" si="0"/>
        <v>1141829</v>
      </c>
      <c r="J62" s="437"/>
      <c r="K62" s="438"/>
    </row>
    <row r="63" spans="2:11" ht="17.100000000000001" customHeight="1" x14ac:dyDescent="0.15">
      <c r="B63" s="439" t="s">
        <v>737</v>
      </c>
      <c r="C63" s="441" t="s">
        <v>738</v>
      </c>
      <c r="D63" s="422">
        <v>78744785</v>
      </c>
      <c r="E63" s="422">
        <v>61204011</v>
      </c>
      <c r="F63" s="422">
        <v>5490262</v>
      </c>
      <c r="G63" s="422">
        <v>73057317</v>
      </c>
      <c r="H63" s="422">
        <f t="shared" si="0"/>
        <v>5687468</v>
      </c>
      <c r="J63" s="437"/>
      <c r="K63" s="438"/>
    </row>
    <row r="64" spans="2:11" ht="17.100000000000001" customHeight="1" x14ac:dyDescent="0.15">
      <c r="B64" s="439" t="s">
        <v>739</v>
      </c>
      <c r="C64" s="441" t="s">
        <v>740</v>
      </c>
      <c r="D64" s="422">
        <v>8680000</v>
      </c>
      <c r="E64" s="422">
        <v>6746489</v>
      </c>
      <c r="F64" s="422">
        <v>605189</v>
      </c>
      <c r="G64" s="422">
        <v>8053073</v>
      </c>
      <c r="H64" s="422">
        <f t="shared" si="0"/>
        <v>626927</v>
      </c>
      <c r="J64" s="437"/>
      <c r="K64" s="438"/>
    </row>
    <row r="65" spans="2:11" ht="17.100000000000001" customHeight="1" x14ac:dyDescent="0.15">
      <c r="B65" s="439" t="s">
        <v>741</v>
      </c>
      <c r="C65" s="440" t="s">
        <v>742</v>
      </c>
      <c r="D65" s="422">
        <v>9072000</v>
      </c>
      <c r="E65" s="422">
        <v>6687731</v>
      </c>
      <c r="F65" s="422">
        <v>677132</v>
      </c>
      <c r="G65" s="422">
        <v>8196826</v>
      </c>
      <c r="H65" s="422">
        <f t="shared" si="0"/>
        <v>875174</v>
      </c>
      <c r="J65" s="437"/>
      <c r="K65" s="438"/>
    </row>
    <row r="66" spans="2:11" ht="17.100000000000001" customHeight="1" x14ac:dyDescent="0.15">
      <c r="B66" s="439" t="s">
        <v>743</v>
      </c>
      <c r="C66" s="446" t="s">
        <v>744</v>
      </c>
      <c r="D66" s="422">
        <v>30456000</v>
      </c>
      <c r="E66" s="422">
        <v>22451671</v>
      </c>
      <c r="F66" s="422">
        <v>2273229</v>
      </c>
      <c r="G66" s="422">
        <v>27517917</v>
      </c>
      <c r="H66" s="422">
        <f t="shared" si="0"/>
        <v>2938083</v>
      </c>
      <c r="J66" s="437"/>
      <c r="K66" s="438"/>
    </row>
    <row r="67" spans="2:11" ht="17.100000000000001" customHeight="1" x14ac:dyDescent="0.15">
      <c r="B67" s="439" t="s">
        <v>745</v>
      </c>
      <c r="C67" s="446" t="s">
        <v>746</v>
      </c>
      <c r="D67" s="422">
        <v>126360000</v>
      </c>
      <c r="E67" s="422">
        <v>93150548</v>
      </c>
      <c r="F67" s="422">
        <v>9431484</v>
      </c>
      <c r="G67" s="422">
        <v>114170082</v>
      </c>
      <c r="H67" s="422">
        <f t="shared" si="0"/>
        <v>12189918</v>
      </c>
      <c r="J67" s="437"/>
      <c r="K67" s="438"/>
    </row>
    <row r="68" spans="2:11" ht="17.100000000000001" customHeight="1" x14ac:dyDescent="0.15">
      <c r="B68" s="439" t="s">
        <v>747</v>
      </c>
      <c r="C68" s="446" t="s">
        <v>508</v>
      </c>
      <c r="D68" s="422">
        <v>17556000</v>
      </c>
      <c r="E68" s="422">
        <v>12263042</v>
      </c>
      <c r="F68" s="422">
        <v>1370876</v>
      </c>
      <c r="G68" s="422">
        <v>15402459</v>
      </c>
      <c r="H68" s="422">
        <f t="shared" si="0"/>
        <v>2153541</v>
      </c>
      <c r="J68" s="437"/>
      <c r="K68" s="438"/>
    </row>
    <row r="69" spans="2:11" ht="17.100000000000001" customHeight="1" x14ac:dyDescent="0.15">
      <c r="B69" s="439" t="s">
        <v>748</v>
      </c>
      <c r="C69" s="446" t="s">
        <v>749</v>
      </c>
      <c r="D69" s="422">
        <v>9577273</v>
      </c>
      <c r="E69" s="422">
        <v>6689822</v>
      </c>
      <c r="F69" s="422">
        <v>747850</v>
      </c>
      <c r="G69" s="422">
        <v>8402459</v>
      </c>
      <c r="H69" s="422">
        <f t="shared" si="0"/>
        <v>1174814</v>
      </c>
      <c r="J69" s="437"/>
      <c r="K69" s="438"/>
    </row>
    <row r="70" spans="2:11" ht="17.100000000000001" customHeight="1" x14ac:dyDescent="0.15">
      <c r="B70" s="447" t="s">
        <v>750</v>
      </c>
      <c r="C70" s="440" t="s">
        <v>751</v>
      </c>
      <c r="D70" s="422">
        <v>31318182</v>
      </c>
      <c r="E70" s="422">
        <v>21876065</v>
      </c>
      <c r="F70" s="422">
        <v>2445508</v>
      </c>
      <c r="G70" s="422">
        <v>27476477</v>
      </c>
      <c r="H70" s="422">
        <f t="shared" si="0"/>
        <v>3841705</v>
      </c>
      <c r="J70" s="437"/>
      <c r="K70" s="438"/>
    </row>
    <row r="71" spans="2:11" ht="17.100000000000001" customHeight="1" x14ac:dyDescent="0.15">
      <c r="B71" s="447" t="s">
        <v>752</v>
      </c>
      <c r="C71" s="440" t="s">
        <v>451</v>
      </c>
      <c r="D71" s="422">
        <v>7029000</v>
      </c>
      <c r="E71" s="422">
        <v>4671605</v>
      </c>
      <c r="F71" s="422">
        <v>563417</v>
      </c>
      <c r="G71" s="422">
        <v>5990070</v>
      </c>
      <c r="H71" s="422">
        <f t="shared" si="0"/>
        <v>1038930</v>
      </c>
      <c r="J71" s="437"/>
      <c r="K71" s="438"/>
    </row>
    <row r="72" spans="2:11" ht="17.100000000000001" customHeight="1" x14ac:dyDescent="0.15">
      <c r="B72" s="447" t="s">
        <v>753</v>
      </c>
      <c r="C72" s="446" t="s">
        <v>515</v>
      </c>
      <c r="D72" s="422">
        <v>95622800</v>
      </c>
      <c r="E72" s="422">
        <v>63552717</v>
      </c>
      <c r="F72" s="422">
        <v>7664750</v>
      </c>
      <c r="G72" s="422">
        <v>81489159</v>
      </c>
      <c r="H72" s="422">
        <f t="shared" ref="H72:H132" si="1">D72-G72</f>
        <v>14133641</v>
      </c>
      <c r="J72" s="437"/>
      <c r="K72" s="438"/>
    </row>
    <row r="73" spans="2:11" ht="17.100000000000001" customHeight="1" x14ac:dyDescent="0.15">
      <c r="B73" s="447" t="s">
        <v>754</v>
      </c>
      <c r="C73" s="446" t="s">
        <v>755</v>
      </c>
      <c r="D73" s="422">
        <v>97267500</v>
      </c>
      <c r="E73" s="422">
        <v>64645816</v>
      </c>
      <c r="F73" s="422">
        <v>7796582</v>
      </c>
      <c r="G73" s="422">
        <v>82890762</v>
      </c>
      <c r="H73" s="422">
        <f t="shared" si="1"/>
        <v>14376738</v>
      </c>
      <c r="J73" s="437"/>
      <c r="K73" s="438"/>
    </row>
    <row r="74" spans="2:11" ht="17.100000000000001" customHeight="1" x14ac:dyDescent="0.15">
      <c r="B74" s="447" t="s">
        <v>756</v>
      </c>
      <c r="C74" s="440" t="s">
        <v>757</v>
      </c>
      <c r="D74" s="422">
        <v>1395208870</v>
      </c>
      <c r="E74" s="422">
        <v>927282139</v>
      </c>
      <c r="F74" s="422">
        <v>111834489</v>
      </c>
      <c r="G74" s="422">
        <v>1188988375</v>
      </c>
      <c r="H74" s="422">
        <f t="shared" si="1"/>
        <v>206220495</v>
      </c>
      <c r="J74" s="437"/>
      <c r="K74" s="438"/>
    </row>
    <row r="75" spans="2:11" ht="17.100000000000001" customHeight="1" x14ac:dyDescent="0.15">
      <c r="B75" s="447" t="s">
        <v>758</v>
      </c>
      <c r="C75" s="446" t="s">
        <v>759</v>
      </c>
      <c r="D75" s="422">
        <v>4773754</v>
      </c>
      <c r="E75" s="422">
        <v>3172727</v>
      </c>
      <c r="F75" s="422">
        <v>382645</v>
      </c>
      <c r="G75" s="422">
        <v>4068163</v>
      </c>
      <c r="H75" s="422">
        <f t="shared" si="1"/>
        <v>705591</v>
      </c>
      <c r="J75" s="437"/>
      <c r="K75" s="438"/>
    </row>
    <row r="76" spans="2:11" ht="17.100000000000001" customHeight="1" x14ac:dyDescent="0.15">
      <c r="B76" s="447" t="s">
        <v>758</v>
      </c>
      <c r="C76" s="446" t="s">
        <v>759</v>
      </c>
      <c r="D76" s="422">
        <v>443520</v>
      </c>
      <c r="E76" s="422">
        <v>294772</v>
      </c>
      <c r="F76" s="422">
        <v>35551</v>
      </c>
      <c r="G76" s="422">
        <v>377965</v>
      </c>
      <c r="H76" s="422">
        <f t="shared" si="1"/>
        <v>65555</v>
      </c>
      <c r="J76" s="437"/>
      <c r="K76" s="438"/>
    </row>
    <row r="77" spans="2:11" ht="17.100000000000001" customHeight="1" x14ac:dyDescent="0.15">
      <c r="B77" s="447" t="s">
        <v>758</v>
      </c>
      <c r="C77" s="446" t="s">
        <v>760</v>
      </c>
      <c r="D77" s="422">
        <v>209952111</v>
      </c>
      <c r="E77" s="422">
        <v>139538135</v>
      </c>
      <c r="F77" s="422">
        <v>16828940</v>
      </c>
      <c r="G77" s="422">
        <v>178919892</v>
      </c>
      <c r="H77" s="422">
        <f t="shared" si="1"/>
        <v>31032219</v>
      </c>
      <c r="J77" s="437"/>
      <c r="K77" s="438"/>
    </row>
    <row r="78" spans="2:11" ht="17.100000000000001" customHeight="1" x14ac:dyDescent="0.15">
      <c r="B78" s="447" t="s">
        <v>761</v>
      </c>
      <c r="C78" s="440" t="s">
        <v>762</v>
      </c>
      <c r="D78" s="422">
        <v>7776000</v>
      </c>
      <c r="E78" s="422">
        <v>4912441</v>
      </c>
      <c r="F78" s="422">
        <v>632847</v>
      </c>
      <c r="G78" s="422">
        <v>6422312</v>
      </c>
      <c r="H78" s="422">
        <f t="shared" si="1"/>
        <v>1353688</v>
      </c>
      <c r="J78" s="437"/>
      <c r="K78" s="438"/>
    </row>
    <row r="79" spans="2:11" ht="17.100000000000001" customHeight="1" x14ac:dyDescent="0.15">
      <c r="B79" s="447" t="s">
        <v>763</v>
      </c>
      <c r="C79" s="440" t="s">
        <v>764</v>
      </c>
      <c r="D79" s="422">
        <v>114772014</v>
      </c>
      <c r="E79" s="422">
        <v>72506531</v>
      </c>
      <c r="F79" s="422">
        <v>9340672</v>
      </c>
      <c r="G79" s="422">
        <v>94791889</v>
      </c>
      <c r="H79" s="422">
        <f t="shared" si="1"/>
        <v>19980125</v>
      </c>
      <c r="J79" s="437"/>
      <c r="K79" s="438"/>
    </row>
    <row r="80" spans="2:11" ht="17.100000000000001" customHeight="1" x14ac:dyDescent="0.15">
      <c r="B80" s="447" t="s">
        <v>765</v>
      </c>
      <c r="C80" s="440" t="s">
        <v>766</v>
      </c>
      <c r="D80" s="422">
        <v>150793746</v>
      </c>
      <c r="E80" s="422">
        <v>95263044</v>
      </c>
      <c r="F80" s="422">
        <v>12272285</v>
      </c>
      <c r="G80" s="422">
        <v>124542765</v>
      </c>
      <c r="H80" s="422">
        <f t="shared" si="1"/>
        <v>26250981</v>
      </c>
      <c r="J80" s="437"/>
      <c r="K80" s="438"/>
    </row>
    <row r="81" spans="2:11" ht="17.100000000000001" customHeight="1" x14ac:dyDescent="0.15">
      <c r="B81" s="447" t="s">
        <v>767</v>
      </c>
      <c r="C81" s="446" t="s">
        <v>768</v>
      </c>
      <c r="D81" s="422">
        <v>1183810642</v>
      </c>
      <c r="E81" s="422">
        <v>747865271</v>
      </c>
      <c r="F81" s="422">
        <v>96343927</v>
      </c>
      <c r="G81" s="422">
        <v>977726562</v>
      </c>
      <c r="H81" s="422">
        <f t="shared" si="1"/>
        <v>206084080</v>
      </c>
      <c r="J81" s="437"/>
      <c r="K81" s="438"/>
    </row>
    <row r="82" spans="2:11" ht="17.100000000000001" customHeight="1" x14ac:dyDescent="0.15">
      <c r="B82" s="447" t="s">
        <v>769</v>
      </c>
      <c r="C82" s="446" t="s">
        <v>529</v>
      </c>
      <c r="D82" s="422">
        <v>22254545</v>
      </c>
      <c r="E82" s="422">
        <v>14059175</v>
      </c>
      <c r="F82" s="422">
        <v>1811177</v>
      </c>
      <c r="G82" s="422">
        <v>18380355</v>
      </c>
      <c r="H82" s="422">
        <f t="shared" si="1"/>
        <v>3874190</v>
      </c>
      <c r="J82" s="437"/>
      <c r="K82" s="438"/>
    </row>
    <row r="83" spans="2:11" ht="17.100000000000001" customHeight="1" x14ac:dyDescent="0.15">
      <c r="B83" s="447" t="s">
        <v>770</v>
      </c>
      <c r="C83" s="446" t="s">
        <v>771</v>
      </c>
      <c r="D83" s="422">
        <v>12420000</v>
      </c>
      <c r="E83" s="422">
        <v>7846260</v>
      </c>
      <c r="F83" s="422">
        <v>1010797</v>
      </c>
      <c r="G83" s="422">
        <v>10257860</v>
      </c>
      <c r="H83" s="422">
        <f t="shared" si="1"/>
        <v>2162140</v>
      </c>
      <c r="J83" s="437"/>
      <c r="K83" s="438"/>
    </row>
    <row r="84" spans="2:11" ht="17.100000000000001" customHeight="1" x14ac:dyDescent="0.15">
      <c r="B84" s="447" t="s">
        <v>772</v>
      </c>
      <c r="C84" s="446" t="s">
        <v>773</v>
      </c>
      <c r="D84" s="422">
        <v>103469367</v>
      </c>
      <c r="E84" s="422">
        <v>62345514</v>
      </c>
      <c r="F84" s="422">
        <v>8471514</v>
      </c>
      <c r="G84" s="422">
        <v>82884157</v>
      </c>
      <c r="H84" s="422">
        <f t="shared" si="1"/>
        <v>20585210</v>
      </c>
      <c r="J84" s="437"/>
      <c r="K84" s="438"/>
    </row>
    <row r="85" spans="2:11" ht="17.100000000000001" customHeight="1" x14ac:dyDescent="0.15">
      <c r="B85" s="447" t="s">
        <v>774</v>
      </c>
      <c r="C85" s="446" t="s">
        <v>775</v>
      </c>
      <c r="D85" s="422">
        <v>38004850</v>
      </c>
      <c r="E85" s="422">
        <v>22899839</v>
      </c>
      <c r="F85" s="422">
        <v>3111632</v>
      </c>
      <c r="G85" s="422">
        <v>30443792</v>
      </c>
      <c r="H85" s="422">
        <f t="shared" si="1"/>
        <v>7561058</v>
      </c>
      <c r="J85" s="437"/>
      <c r="K85" s="438"/>
    </row>
    <row r="86" spans="2:11" ht="17.100000000000001" customHeight="1" x14ac:dyDescent="0.15">
      <c r="B86" s="447" t="s">
        <v>776</v>
      </c>
      <c r="C86" s="446" t="s">
        <v>537</v>
      </c>
      <c r="D86" s="422">
        <v>14476000</v>
      </c>
      <c r="E86" s="422">
        <v>8336363</v>
      </c>
      <c r="F86" s="422">
        <v>1184950</v>
      </c>
      <c r="G86" s="422">
        <v>11249265</v>
      </c>
      <c r="H86" s="422">
        <f t="shared" si="1"/>
        <v>3226735</v>
      </c>
      <c r="J86" s="437"/>
      <c r="K86" s="438"/>
    </row>
    <row r="87" spans="2:11" ht="17.100000000000001" customHeight="1" x14ac:dyDescent="0.15">
      <c r="B87" s="447" t="s">
        <v>777</v>
      </c>
      <c r="C87" s="441" t="s">
        <v>778</v>
      </c>
      <c r="D87" s="422">
        <v>52591000</v>
      </c>
      <c r="E87" s="422">
        <v>30285828</v>
      </c>
      <c r="F87" s="422">
        <v>4304898</v>
      </c>
      <c r="G87" s="422">
        <v>40868340</v>
      </c>
      <c r="H87" s="422">
        <f t="shared" si="1"/>
        <v>11722660</v>
      </c>
      <c r="J87" s="437"/>
      <c r="K87" s="438"/>
    </row>
    <row r="88" spans="2:11" ht="17.100000000000001" customHeight="1" x14ac:dyDescent="0.15">
      <c r="B88" s="447" t="s">
        <v>779</v>
      </c>
      <c r="C88" s="440" t="s">
        <v>780</v>
      </c>
      <c r="D88" s="422">
        <v>18098695</v>
      </c>
      <c r="E88" s="422">
        <v>10422581</v>
      </c>
      <c r="F88" s="422">
        <v>1481490</v>
      </c>
      <c r="G88" s="422">
        <v>14064452</v>
      </c>
      <c r="H88" s="422">
        <f t="shared" si="1"/>
        <v>4034243</v>
      </c>
      <c r="J88" s="437"/>
      <c r="K88" s="438"/>
    </row>
    <row r="89" spans="2:11" ht="17.100000000000001" customHeight="1" x14ac:dyDescent="0.15">
      <c r="B89" s="447" t="s">
        <v>781</v>
      </c>
      <c r="C89" s="440" t="s">
        <v>782</v>
      </c>
      <c r="D89" s="422">
        <v>202795511</v>
      </c>
      <c r="E89" s="422">
        <v>116784813</v>
      </c>
      <c r="F89" s="422">
        <v>16600065</v>
      </c>
      <c r="G89" s="422">
        <v>157591906</v>
      </c>
      <c r="H89" s="422">
        <f t="shared" si="1"/>
        <v>45203605</v>
      </c>
      <c r="J89" s="437"/>
      <c r="K89" s="438"/>
    </row>
    <row r="90" spans="2:11" ht="17.100000000000001" customHeight="1" x14ac:dyDescent="0.15">
      <c r="B90" s="447" t="s">
        <v>783</v>
      </c>
      <c r="C90" s="445" t="s">
        <v>784</v>
      </c>
      <c r="D90" s="422">
        <v>68094000</v>
      </c>
      <c r="E90" s="422">
        <v>37606482</v>
      </c>
      <c r="F90" s="422">
        <v>5548728</v>
      </c>
      <c r="G90" s="422">
        <v>51406857</v>
      </c>
      <c r="H90" s="422">
        <f t="shared" si="1"/>
        <v>16687143</v>
      </c>
      <c r="J90" s="437"/>
      <c r="K90" s="438"/>
    </row>
    <row r="91" spans="2:11" ht="17.100000000000001" customHeight="1" x14ac:dyDescent="0.15">
      <c r="B91" s="447" t="s">
        <v>785</v>
      </c>
      <c r="C91" s="440" t="s">
        <v>545</v>
      </c>
      <c r="D91" s="422">
        <v>24016455</v>
      </c>
      <c r="E91" s="422">
        <v>13263641</v>
      </c>
      <c r="F91" s="422">
        <v>1957012</v>
      </c>
      <c r="G91" s="422">
        <v>18130973</v>
      </c>
      <c r="H91" s="422">
        <f t="shared" si="1"/>
        <v>5885482</v>
      </c>
      <c r="J91" s="437"/>
      <c r="K91" s="438"/>
    </row>
    <row r="92" spans="2:11" ht="17.100000000000001" customHeight="1" x14ac:dyDescent="0.15">
      <c r="B92" s="447" t="s">
        <v>786</v>
      </c>
      <c r="C92" s="440" t="s">
        <v>787</v>
      </c>
      <c r="D92" s="422">
        <v>17550000</v>
      </c>
      <c r="E92" s="422">
        <v>9692393</v>
      </c>
      <c r="F92" s="422">
        <v>1430084</v>
      </c>
      <c r="G92" s="422">
        <v>13249190</v>
      </c>
      <c r="H92" s="422">
        <f t="shared" si="1"/>
        <v>4300810</v>
      </c>
      <c r="J92" s="437"/>
      <c r="K92" s="438"/>
    </row>
    <row r="93" spans="2:11" ht="17.100000000000001" customHeight="1" x14ac:dyDescent="0.15">
      <c r="B93" s="447" t="s">
        <v>788</v>
      </c>
      <c r="C93" s="440" t="s">
        <v>787</v>
      </c>
      <c r="D93" s="422">
        <v>15795000</v>
      </c>
      <c r="E93" s="422">
        <v>8723153</v>
      </c>
      <c r="F93" s="422">
        <v>1287076</v>
      </c>
      <c r="G93" s="422">
        <v>11924271</v>
      </c>
      <c r="H93" s="422">
        <f t="shared" si="1"/>
        <v>3870729</v>
      </c>
      <c r="J93" s="437"/>
      <c r="K93" s="438"/>
    </row>
    <row r="94" spans="2:11" ht="17.100000000000001" customHeight="1" x14ac:dyDescent="0.15">
      <c r="B94" s="447" t="s">
        <v>789</v>
      </c>
      <c r="C94" s="446" t="s">
        <v>790</v>
      </c>
      <c r="D94" s="422">
        <v>272376000</v>
      </c>
      <c r="E94" s="422">
        <v>150425930</v>
      </c>
      <c r="F94" s="422">
        <v>22194913</v>
      </c>
      <c r="G94" s="422">
        <v>205627431</v>
      </c>
      <c r="H94" s="422">
        <f t="shared" si="1"/>
        <v>66748569</v>
      </c>
      <c r="J94" s="437"/>
      <c r="K94" s="438"/>
    </row>
    <row r="95" spans="2:11" ht="17.100000000000001" customHeight="1" x14ac:dyDescent="0.15">
      <c r="B95" s="447" t="s">
        <v>791</v>
      </c>
      <c r="C95" s="446" t="s">
        <v>790</v>
      </c>
      <c r="D95" s="422">
        <v>95794081</v>
      </c>
      <c r="E95" s="422">
        <v>52904492</v>
      </c>
      <c r="F95" s="422">
        <v>7805905</v>
      </c>
      <c r="G95" s="422">
        <v>72318746</v>
      </c>
      <c r="H95" s="422">
        <f t="shared" si="1"/>
        <v>23475335</v>
      </c>
      <c r="J95" s="437"/>
      <c r="K95" s="438"/>
    </row>
    <row r="96" spans="2:11" ht="17.100000000000001" customHeight="1" x14ac:dyDescent="0.15">
      <c r="B96" s="447" t="s">
        <v>792</v>
      </c>
      <c r="C96" s="446" t="s">
        <v>793</v>
      </c>
      <c r="D96" s="422">
        <v>64872273</v>
      </c>
      <c r="E96" s="422">
        <v>35827209</v>
      </c>
      <c r="F96" s="422">
        <v>5286202</v>
      </c>
      <c r="G96" s="422">
        <v>48974648</v>
      </c>
      <c r="H96" s="422">
        <f t="shared" si="1"/>
        <v>15897625</v>
      </c>
      <c r="J96" s="437"/>
      <c r="K96" s="438"/>
    </row>
    <row r="97" spans="2:11" ht="17.100000000000001" customHeight="1" x14ac:dyDescent="0.15">
      <c r="B97" s="448" t="s">
        <v>794</v>
      </c>
      <c r="C97" s="449" t="s">
        <v>793</v>
      </c>
      <c r="D97" s="444">
        <v>233263</v>
      </c>
      <c r="E97" s="444">
        <v>128825</v>
      </c>
      <c r="F97" s="444">
        <v>19008</v>
      </c>
      <c r="G97" s="444">
        <v>176100</v>
      </c>
      <c r="H97" s="444">
        <f t="shared" si="1"/>
        <v>57163</v>
      </c>
      <c r="J97" s="437"/>
      <c r="K97" s="438"/>
    </row>
    <row r="98" spans="2:11" ht="17.100000000000001" customHeight="1" x14ac:dyDescent="0.15">
      <c r="B98" s="447" t="s">
        <v>795</v>
      </c>
      <c r="C98" s="440" t="s">
        <v>796</v>
      </c>
      <c r="D98" s="422">
        <v>25652000</v>
      </c>
      <c r="E98" s="422">
        <v>13536555</v>
      </c>
      <c r="F98" s="422">
        <v>2071741</v>
      </c>
      <c r="G98" s="422">
        <v>18749555</v>
      </c>
      <c r="H98" s="422">
        <f t="shared" si="1"/>
        <v>6902445</v>
      </c>
      <c r="J98" s="437"/>
      <c r="K98" s="438"/>
    </row>
    <row r="99" spans="2:11" ht="17.100000000000001" customHeight="1" x14ac:dyDescent="0.15">
      <c r="B99" s="447" t="s">
        <v>797</v>
      </c>
      <c r="C99" s="440" t="s">
        <v>798</v>
      </c>
      <c r="D99" s="422">
        <v>24674574</v>
      </c>
      <c r="E99" s="422">
        <v>13020768</v>
      </c>
      <c r="F99" s="422">
        <v>1992801</v>
      </c>
      <c r="G99" s="422">
        <v>18035135</v>
      </c>
      <c r="H99" s="422">
        <f t="shared" si="1"/>
        <v>6639439</v>
      </c>
      <c r="J99" s="437"/>
      <c r="K99" s="438"/>
    </row>
    <row r="100" spans="2:11" ht="17.100000000000001" customHeight="1" x14ac:dyDescent="0.15">
      <c r="B100" s="447" t="s">
        <v>799</v>
      </c>
      <c r="C100" s="440" t="s">
        <v>800</v>
      </c>
      <c r="D100" s="422">
        <v>306861540</v>
      </c>
      <c r="E100" s="422">
        <v>155533804</v>
      </c>
      <c r="F100" s="422">
        <v>24515093</v>
      </c>
      <c r="G100" s="422">
        <v>217808122</v>
      </c>
      <c r="H100" s="422">
        <f t="shared" si="1"/>
        <v>89053418</v>
      </c>
      <c r="J100" s="437"/>
      <c r="K100" s="438"/>
    </row>
    <row r="101" spans="2:11" ht="17.100000000000001" customHeight="1" x14ac:dyDescent="0.15">
      <c r="B101" s="447" t="s">
        <v>801</v>
      </c>
      <c r="C101" s="440" t="s">
        <v>802</v>
      </c>
      <c r="D101" s="422">
        <v>34102088</v>
      </c>
      <c r="E101" s="422">
        <v>17284758</v>
      </c>
      <c r="F101" s="422">
        <v>2724407</v>
      </c>
      <c r="G101" s="422">
        <v>24205418</v>
      </c>
      <c r="H101" s="422">
        <f t="shared" si="1"/>
        <v>9896670</v>
      </c>
      <c r="J101" s="437"/>
      <c r="K101" s="438"/>
    </row>
    <row r="102" spans="2:11" ht="17.100000000000001" customHeight="1" x14ac:dyDescent="0.15">
      <c r="B102" s="447" t="s">
        <v>803</v>
      </c>
      <c r="C102" s="440" t="s">
        <v>804</v>
      </c>
      <c r="D102" s="422">
        <v>19278000</v>
      </c>
      <c r="E102" s="422">
        <v>9771119</v>
      </c>
      <c r="F102" s="422">
        <v>1540115</v>
      </c>
      <c r="G102" s="422">
        <v>13683386</v>
      </c>
      <c r="H102" s="422">
        <f t="shared" si="1"/>
        <v>5594614</v>
      </c>
      <c r="J102" s="437"/>
      <c r="K102" s="438"/>
    </row>
    <row r="103" spans="2:11" ht="17.100000000000001" customHeight="1" x14ac:dyDescent="0.15">
      <c r="B103" s="447" t="s">
        <v>805</v>
      </c>
      <c r="C103" s="440" t="s">
        <v>585</v>
      </c>
      <c r="D103" s="422">
        <v>1832634</v>
      </c>
      <c r="E103" s="422">
        <v>928877</v>
      </c>
      <c r="F103" s="422">
        <v>146409</v>
      </c>
      <c r="G103" s="422">
        <v>1300791</v>
      </c>
      <c r="H103" s="422">
        <f t="shared" si="1"/>
        <v>531843</v>
      </c>
      <c r="J103" s="437"/>
      <c r="K103" s="438"/>
    </row>
    <row r="104" spans="2:11" ht="17.100000000000001" customHeight="1" x14ac:dyDescent="0.15">
      <c r="B104" s="447" t="s">
        <v>805</v>
      </c>
      <c r="C104" s="446" t="s">
        <v>806</v>
      </c>
      <c r="D104" s="422">
        <v>6243250</v>
      </c>
      <c r="E104" s="422">
        <v>3164413</v>
      </c>
      <c r="F104" s="422">
        <v>498772</v>
      </c>
      <c r="G104" s="422">
        <v>4431415</v>
      </c>
      <c r="H104" s="422">
        <f t="shared" si="1"/>
        <v>1811835</v>
      </c>
      <c r="J104" s="437"/>
      <c r="K104" s="438"/>
    </row>
    <row r="105" spans="2:11" ht="17.100000000000001" customHeight="1" x14ac:dyDescent="0.15">
      <c r="B105" s="447" t="s">
        <v>807</v>
      </c>
      <c r="C105" s="446" t="s">
        <v>806</v>
      </c>
      <c r="D105" s="422">
        <v>17769250</v>
      </c>
      <c r="E105" s="422">
        <v>9006405</v>
      </c>
      <c r="F105" s="422">
        <v>1419581</v>
      </c>
      <c r="G105" s="422">
        <v>12612487</v>
      </c>
      <c r="H105" s="422">
        <f t="shared" si="1"/>
        <v>5156763</v>
      </c>
      <c r="J105" s="437"/>
      <c r="K105" s="438"/>
    </row>
    <row r="106" spans="2:11" ht="17.100000000000001" customHeight="1" x14ac:dyDescent="0.15">
      <c r="B106" s="447" t="s">
        <v>808</v>
      </c>
      <c r="C106" s="440" t="s">
        <v>809</v>
      </c>
      <c r="D106" s="422">
        <v>1613963340</v>
      </c>
      <c r="E106" s="422">
        <v>818042749</v>
      </c>
      <c r="F106" s="422">
        <v>128939136</v>
      </c>
      <c r="G106" s="422">
        <v>1145579615</v>
      </c>
      <c r="H106" s="422">
        <f t="shared" si="1"/>
        <v>468383725</v>
      </c>
      <c r="J106" s="437"/>
      <c r="K106" s="438"/>
    </row>
    <row r="107" spans="2:11" ht="17.100000000000001" customHeight="1" x14ac:dyDescent="0.15">
      <c r="B107" s="412" t="s">
        <v>808</v>
      </c>
      <c r="C107" s="440" t="s">
        <v>810</v>
      </c>
      <c r="D107" s="414">
        <v>34582250</v>
      </c>
      <c r="E107" s="414">
        <v>17528130</v>
      </c>
      <c r="F107" s="414">
        <v>2762767</v>
      </c>
      <c r="G107" s="414">
        <v>24546233</v>
      </c>
      <c r="H107" s="414">
        <f t="shared" si="1"/>
        <v>10036017</v>
      </c>
      <c r="J107" s="437"/>
      <c r="K107" s="438"/>
    </row>
    <row r="108" spans="2:11" ht="17.100000000000001" customHeight="1" x14ac:dyDescent="0.15">
      <c r="B108" s="447" t="s">
        <v>811</v>
      </c>
      <c r="C108" s="440" t="s">
        <v>812</v>
      </c>
      <c r="D108" s="422">
        <v>23664000</v>
      </c>
      <c r="E108" s="422">
        <v>11994178</v>
      </c>
      <c r="F108" s="422">
        <v>1890511</v>
      </c>
      <c r="G108" s="422">
        <v>16796537</v>
      </c>
      <c r="H108" s="422">
        <f t="shared" si="1"/>
        <v>6867463</v>
      </c>
      <c r="J108" s="437"/>
      <c r="K108" s="438"/>
    </row>
    <row r="109" spans="2:11" ht="17.100000000000001" customHeight="1" x14ac:dyDescent="0.15">
      <c r="B109" s="447" t="s">
        <v>813</v>
      </c>
      <c r="C109" s="440" t="s">
        <v>814</v>
      </c>
      <c r="D109" s="422">
        <v>30294000</v>
      </c>
      <c r="E109" s="422">
        <v>15354615</v>
      </c>
      <c r="F109" s="422">
        <v>2420180</v>
      </c>
      <c r="G109" s="422">
        <v>21502463</v>
      </c>
      <c r="H109" s="422">
        <f t="shared" si="1"/>
        <v>8791537</v>
      </c>
      <c r="J109" s="437"/>
      <c r="K109" s="438"/>
    </row>
    <row r="110" spans="2:11" ht="17.100000000000001" customHeight="1" x14ac:dyDescent="0.15">
      <c r="B110" s="447" t="s">
        <v>815</v>
      </c>
      <c r="C110" s="440" t="s">
        <v>816</v>
      </c>
      <c r="D110" s="422">
        <v>16770000</v>
      </c>
      <c r="E110" s="422">
        <v>9893369</v>
      </c>
      <c r="F110" s="422">
        <v>962728</v>
      </c>
      <c r="G110" s="422">
        <v>12396077</v>
      </c>
      <c r="H110" s="422">
        <f t="shared" si="1"/>
        <v>4373923</v>
      </c>
      <c r="J110" s="437"/>
      <c r="K110" s="438"/>
    </row>
    <row r="111" spans="2:11" ht="17.100000000000001" customHeight="1" x14ac:dyDescent="0.15">
      <c r="B111" s="447" t="s">
        <v>815</v>
      </c>
      <c r="C111" s="446" t="s">
        <v>590</v>
      </c>
      <c r="D111" s="422">
        <v>9142000</v>
      </c>
      <c r="E111" s="422">
        <v>5343097</v>
      </c>
      <c r="F111" s="422">
        <v>531846</v>
      </c>
      <c r="G111" s="422">
        <v>6725685</v>
      </c>
      <c r="H111" s="422">
        <f t="shared" si="1"/>
        <v>2416315</v>
      </c>
      <c r="J111" s="437"/>
      <c r="K111" s="438"/>
    </row>
    <row r="112" spans="2:11" ht="17.100000000000001" customHeight="1" x14ac:dyDescent="0.15">
      <c r="B112" s="447" t="s">
        <v>815</v>
      </c>
      <c r="C112" s="446" t="s">
        <v>817</v>
      </c>
      <c r="D112" s="422">
        <v>3368000</v>
      </c>
      <c r="E112" s="422">
        <v>1949963</v>
      </c>
      <c r="F112" s="422">
        <v>198525</v>
      </c>
      <c r="G112" s="422">
        <v>2466049</v>
      </c>
      <c r="H112" s="422">
        <f t="shared" si="1"/>
        <v>901951</v>
      </c>
      <c r="J112" s="437"/>
      <c r="K112" s="438"/>
    </row>
    <row r="113" spans="2:11" ht="17.100000000000001" customHeight="1" x14ac:dyDescent="0.15">
      <c r="B113" s="447" t="s">
        <v>818</v>
      </c>
      <c r="C113" s="446" t="s">
        <v>819</v>
      </c>
      <c r="D113" s="422">
        <v>21000000</v>
      </c>
      <c r="E113" s="422">
        <v>11697306</v>
      </c>
      <c r="F113" s="422">
        <v>1302377</v>
      </c>
      <c r="G113" s="422">
        <v>15082965</v>
      </c>
      <c r="H113" s="422">
        <f t="shared" si="1"/>
        <v>5917035</v>
      </c>
      <c r="J113" s="437"/>
      <c r="K113" s="438"/>
    </row>
    <row r="114" spans="2:11" ht="17.100000000000001" customHeight="1" x14ac:dyDescent="0.15">
      <c r="B114" s="447" t="s">
        <v>820</v>
      </c>
      <c r="C114" s="446" t="s">
        <v>821</v>
      </c>
      <c r="D114" s="422">
        <v>12700000</v>
      </c>
      <c r="E114" s="422">
        <v>7074085</v>
      </c>
      <c r="F114" s="422">
        <v>787628</v>
      </c>
      <c r="G114" s="422">
        <v>9121603</v>
      </c>
      <c r="H114" s="422">
        <f t="shared" si="1"/>
        <v>3578397</v>
      </c>
      <c r="J114" s="437"/>
      <c r="K114" s="438"/>
    </row>
    <row r="115" spans="2:11" ht="17.100000000000001" customHeight="1" x14ac:dyDescent="0.15">
      <c r="B115" s="447" t="s">
        <v>822</v>
      </c>
      <c r="C115" s="446" t="s">
        <v>823</v>
      </c>
      <c r="D115" s="422">
        <v>25960000</v>
      </c>
      <c r="E115" s="422">
        <v>12144948</v>
      </c>
      <c r="F115" s="422">
        <v>1934107</v>
      </c>
      <c r="G115" s="422">
        <v>17172853</v>
      </c>
      <c r="H115" s="422">
        <f t="shared" si="1"/>
        <v>8787147</v>
      </c>
      <c r="J115" s="437"/>
      <c r="K115" s="438"/>
    </row>
    <row r="116" spans="2:11" ht="17.100000000000001" customHeight="1" x14ac:dyDescent="0.15">
      <c r="B116" s="447" t="s">
        <v>824</v>
      </c>
      <c r="C116" s="446" t="s">
        <v>825</v>
      </c>
      <c r="D116" s="422">
        <v>13500000</v>
      </c>
      <c r="E116" s="422">
        <v>6015211</v>
      </c>
      <c r="F116" s="422">
        <v>1047870</v>
      </c>
      <c r="G116" s="422">
        <v>8739255</v>
      </c>
      <c r="H116" s="422">
        <f t="shared" si="1"/>
        <v>4760745</v>
      </c>
      <c r="J116" s="437"/>
      <c r="K116" s="438"/>
    </row>
    <row r="117" spans="2:11" ht="17.100000000000001" customHeight="1" x14ac:dyDescent="0.15">
      <c r="B117" s="447" t="s">
        <v>826</v>
      </c>
      <c r="C117" s="446" t="s">
        <v>827</v>
      </c>
      <c r="D117" s="422">
        <v>27000000</v>
      </c>
      <c r="E117" s="422">
        <v>11228991</v>
      </c>
      <c r="F117" s="422">
        <v>2207941</v>
      </c>
      <c r="G117" s="422">
        <v>16968755</v>
      </c>
      <c r="H117" s="422">
        <f t="shared" si="1"/>
        <v>10031245</v>
      </c>
      <c r="J117" s="437"/>
      <c r="K117" s="438"/>
    </row>
    <row r="118" spans="2:11" ht="17.100000000000001" customHeight="1" x14ac:dyDescent="0.15">
      <c r="B118" s="447" t="s">
        <v>828</v>
      </c>
      <c r="C118" s="446" t="s">
        <v>829</v>
      </c>
      <c r="D118" s="422">
        <v>8500000</v>
      </c>
      <c r="E118" s="422">
        <v>3345827</v>
      </c>
      <c r="F118" s="422">
        <v>721584</v>
      </c>
      <c r="G118" s="422">
        <v>5221657</v>
      </c>
      <c r="H118" s="422">
        <f t="shared" si="1"/>
        <v>3278343</v>
      </c>
      <c r="J118" s="437"/>
      <c r="K118" s="438"/>
    </row>
    <row r="119" spans="2:11" ht="17.100000000000001" customHeight="1" x14ac:dyDescent="0.15">
      <c r="B119" s="447" t="s">
        <v>830</v>
      </c>
      <c r="C119" s="446" t="s">
        <v>831</v>
      </c>
      <c r="D119" s="422">
        <v>410101067</v>
      </c>
      <c r="E119" s="422">
        <v>90331595</v>
      </c>
      <c r="F119" s="422">
        <v>44767726</v>
      </c>
      <c r="G119" s="422">
        <v>206709775</v>
      </c>
      <c r="H119" s="422">
        <f t="shared" si="1"/>
        <v>203391292</v>
      </c>
      <c r="J119" s="437"/>
      <c r="K119" s="438"/>
    </row>
    <row r="120" spans="2:11" ht="17.100000000000001" customHeight="1" x14ac:dyDescent="0.15">
      <c r="B120" s="447" t="s">
        <v>832</v>
      </c>
      <c r="C120" s="446" t="s">
        <v>833</v>
      </c>
      <c r="D120" s="422">
        <v>27270000</v>
      </c>
      <c r="E120" s="422">
        <v>6006672</v>
      </c>
      <c r="F120" s="422">
        <v>2976866</v>
      </c>
      <c r="G120" s="422">
        <v>13745333</v>
      </c>
      <c r="H120" s="422">
        <f t="shared" si="1"/>
        <v>13524667</v>
      </c>
      <c r="J120" s="437"/>
      <c r="K120" s="438"/>
    </row>
    <row r="121" spans="2:11" ht="17.100000000000001" customHeight="1" x14ac:dyDescent="0.15">
      <c r="B121" s="447" t="s">
        <v>834</v>
      </c>
      <c r="C121" s="446" t="s">
        <v>835</v>
      </c>
      <c r="D121" s="422">
        <v>98789637</v>
      </c>
      <c r="E121" s="422">
        <v>17795307</v>
      </c>
      <c r="F121" s="422">
        <v>11339206</v>
      </c>
      <c r="G121" s="422">
        <v>47272707</v>
      </c>
      <c r="H121" s="422">
        <f t="shared" si="1"/>
        <v>51516930</v>
      </c>
      <c r="J121" s="437"/>
      <c r="K121" s="438"/>
    </row>
    <row r="122" spans="2:11" ht="17.100000000000001" customHeight="1" x14ac:dyDescent="0.15">
      <c r="B122" s="447" t="s">
        <v>836</v>
      </c>
      <c r="C122" s="446" t="s">
        <v>837</v>
      </c>
      <c r="D122" s="422">
        <v>54804250</v>
      </c>
      <c r="E122" s="422">
        <v>5754446</v>
      </c>
      <c r="F122" s="422">
        <v>6866973</v>
      </c>
      <c r="G122" s="422">
        <v>23605828</v>
      </c>
      <c r="H122" s="422">
        <f t="shared" si="1"/>
        <v>31198422</v>
      </c>
      <c r="J122" s="437"/>
      <c r="K122" s="438"/>
    </row>
    <row r="123" spans="2:11" ht="17.100000000000001" customHeight="1" x14ac:dyDescent="0.15">
      <c r="B123" s="447" t="s">
        <v>838</v>
      </c>
      <c r="C123" s="446" t="s">
        <v>839</v>
      </c>
      <c r="D123" s="422">
        <v>504145455</v>
      </c>
      <c r="E123" s="422">
        <v>52935273</v>
      </c>
      <c r="F123" s="422">
        <v>63169425</v>
      </c>
      <c r="G123" s="422">
        <v>217150511</v>
      </c>
      <c r="H123" s="422">
        <f t="shared" si="1"/>
        <v>286994944</v>
      </c>
      <c r="J123" s="437"/>
      <c r="K123" s="438"/>
    </row>
    <row r="124" spans="2:11" ht="17.100000000000001" customHeight="1" x14ac:dyDescent="0.15">
      <c r="B124" s="450" t="s">
        <v>840</v>
      </c>
      <c r="C124" s="446" t="s">
        <v>841</v>
      </c>
      <c r="D124" s="422">
        <v>6000000</v>
      </c>
      <c r="E124" s="422">
        <v>490000</v>
      </c>
      <c r="F124" s="422">
        <v>771400</v>
      </c>
      <c r="G124" s="422">
        <v>2495331</v>
      </c>
      <c r="H124" s="422">
        <f t="shared" si="1"/>
        <v>3504669</v>
      </c>
      <c r="J124" s="437"/>
      <c r="K124" s="438"/>
    </row>
    <row r="125" spans="2:11" ht="17.100000000000001" customHeight="1" x14ac:dyDescent="0.15">
      <c r="B125" s="450" t="s">
        <v>842</v>
      </c>
      <c r="C125" s="446" t="s">
        <v>632</v>
      </c>
      <c r="D125" s="422">
        <v>93982720</v>
      </c>
      <c r="E125" s="422">
        <v>1096465</v>
      </c>
      <c r="F125" s="422">
        <v>13004076</v>
      </c>
      <c r="G125" s="422">
        <v>34901860</v>
      </c>
      <c r="H125" s="422">
        <f t="shared" si="1"/>
        <v>59080860</v>
      </c>
      <c r="J125" s="437"/>
      <c r="K125" s="438"/>
    </row>
    <row r="126" spans="2:11" ht="17.100000000000001" customHeight="1" x14ac:dyDescent="0.15">
      <c r="B126" s="450" t="s">
        <v>843</v>
      </c>
      <c r="C126" s="446" t="s">
        <v>844</v>
      </c>
      <c r="D126" s="422">
        <v>39416000</v>
      </c>
      <c r="E126" s="422"/>
      <c r="F126" s="422">
        <v>459853</v>
      </c>
      <c r="G126" s="422">
        <v>10604034</v>
      </c>
      <c r="H126" s="422">
        <f t="shared" si="1"/>
        <v>28811966</v>
      </c>
      <c r="J126" s="437"/>
      <c r="K126" s="438"/>
    </row>
    <row r="127" spans="2:11" ht="17.100000000000001" customHeight="1" x14ac:dyDescent="0.15">
      <c r="B127" s="450" t="s">
        <v>845</v>
      </c>
      <c r="C127" s="446" t="s">
        <v>643</v>
      </c>
      <c r="D127" s="422">
        <v>4800000</v>
      </c>
      <c r="E127" s="422"/>
      <c r="F127" s="422">
        <v>56000</v>
      </c>
      <c r="G127" s="422">
        <v>1291338</v>
      </c>
      <c r="H127" s="422">
        <f t="shared" si="1"/>
        <v>3508662</v>
      </c>
      <c r="J127" s="437"/>
      <c r="K127" s="438"/>
    </row>
    <row r="128" spans="2:11" ht="17.100000000000001" customHeight="1" x14ac:dyDescent="0.15">
      <c r="B128" s="450" t="s">
        <v>846</v>
      </c>
      <c r="C128" s="446" t="s">
        <v>647</v>
      </c>
      <c r="D128" s="422">
        <v>5000000</v>
      </c>
      <c r="E128" s="422"/>
      <c r="F128" s="422"/>
      <c r="G128" s="422">
        <v>1201666</v>
      </c>
      <c r="H128" s="422">
        <f t="shared" si="1"/>
        <v>3798334</v>
      </c>
      <c r="J128" s="437"/>
      <c r="K128" s="438"/>
    </row>
    <row r="129" spans="2:11" ht="17.100000000000001" customHeight="1" x14ac:dyDescent="0.15">
      <c r="B129" s="450" t="s">
        <v>847</v>
      </c>
      <c r="C129" s="446" t="s">
        <v>848</v>
      </c>
      <c r="D129" s="422">
        <v>119446081</v>
      </c>
      <c r="E129" s="422"/>
      <c r="F129" s="422"/>
      <c r="G129" s="422">
        <v>23913106</v>
      </c>
      <c r="H129" s="422">
        <f t="shared" si="1"/>
        <v>95532975</v>
      </c>
      <c r="J129" s="437"/>
      <c r="K129" s="438"/>
    </row>
    <row r="130" spans="2:11" ht="17.100000000000001" customHeight="1" x14ac:dyDescent="0.15">
      <c r="B130" s="450" t="s">
        <v>1236</v>
      </c>
      <c r="C130" s="446" t="s">
        <v>1237</v>
      </c>
      <c r="D130" s="422">
        <v>187586073</v>
      </c>
      <c r="E130" s="422"/>
      <c r="F130" s="422"/>
      <c r="G130" s="422">
        <v>21885042</v>
      </c>
      <c r="H130" s="422">
        <f t="shared" si="1"/>
        <v>165701031</v>
      </c>
      <c r="J130" s="437"/>
      <c r="K130" s="438"/>
    </row>
    <row r="131" spans="2:11" ht="17.100000000000001" customHeight="1" x14ac:dyDescent="0.15">
      <c r="B131" s="450" t="s">
        <v>1238</v>
      </c>
      <c r="C131" s="446" t="s">
        <v>1229</v>
      </c>
      <c r="D131" s="422">
        <v>4800000</v>
      </c>
      <c r="E131" s="422"/>
      <c r="F131" s="422"/>
      <c r="G131" s="422">
        <v>448000</v>
      </c>
      <c r="H131" s="422">
        <f t="shared" si="1"/>
        <v>4352000</v>
      </c>
      <c r="J131" s="437"/>
      <c r="K131" s="438"/>
    </row>
    <row r="132" spans="2:11" ht="17.100000000000001" customHeight="1" thickBot="1" x14ac:dyDescent="0.2">
      <c r="B132" s="450"/>
      <c r="C132" s="446"/>
      <c r="D132" s="422"/>
      <c r="E132" s="422"/>
      <c r="F132" s="422"/>
      <c r="G132" s="422"/>
      <c r="H132" s="422"/>
      <c r="J132" s="437"/>
      <c r="K132" s="438"/>
    </row>
    <row r="133" spans="2:11" s="454" customFormat="1" ht="17.100000000000001" customHeight="1" thickTop="1" x14ac:dyDescent="0.15">
      <c r="B133" s="451" t="s">
        <v>849</v>
      </c>
      <c r="C133" s="452"/>
      <c r="D133" s="453">
        <f>SUM(D7:D132)</f>
        <v>14868542426</v>
      </c>
      <c r="E133" s="453">
        <f>SUM(E7:E132)</f>
        <v>10612525331</v>
      </c>
      <c r="F133" s="453">
        <f>SUM(F7:F132)</f>
        <v>726430854</v>
      </c>
      <c r="G133" s="453">
        <f>SUM(G7:G132)</f>
        <v>12449413166</v>
      </c>
      <c r="H133" s="453">
        <f>SUM(H7:H132)</f>
        <v>2419129260</v>
      </c>
      <c r="J133" s="455"/>
      <c r="K133" s="455"/>
    </row>
    <row r="134" spans="2:11" ht="17.100000000000001" customHeight="1" x14ac:dyDescent="0.15">
      <c r="J134" s="438"/>
    </row>
  </sheetData>
  <mergeCells count="3">
    <mergeCell ref="B2:H2"/>
    <mergeCell ref="B4:H4"/>
    <mergeCell ref="B133:C133"/>
  </mergeCells>
  <phoneticPr fontId="1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firstPageNumber="25" orientation="portrait" useFirstPageNumber="1" r:id="rId1"/>
  <headerFooter>
    <oddFooter>&amp;C&amp;P</oddFooter>
  </headerFooter>
  <rowBreaks count="1" manualBreakCount="1">
    <brk id="52" max="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3"/>
  <sheetViews>
    <sheetView view="pageBreakPreview" zoomScale="75" zoomScaleSheetLayoutView="75" workbookViewId="0">
      <selection activeCell="J16" sqref="J16"/>
    </sheetView>
  </sheetViews>
  <sheetFormatPr defaultColWidth="8.88671875" defaultRowHeight="16.5" x14ac:dyDescent="0.3"/>
  <cols>
    <col min="1" max="1" width="1.44140625" style="456" customWidth="1"/>
    <col min="2" max="4" width="10.77734375" style="456" customWidth="1"/>
    <col min="5" max="5" width="26.109375" style="456" customWidth="1"/>
    <col min="6" max="6" width="22" style="456" bestFit="1" customWidth="1"/>
    <col min="7" max="7" width="1.44140625" style="456" customWidth="1"/>
    <col min="8" max="16384" width="8.88671875" style="456"/>
  </cols>
  <sheetData>
    <row r="2" spans="2:6" ht="17.25" thickBot="1" x14ac:dyDescent="0.35">
      <c r="C2" s="457"/>
      <c r="E2" s="458"/>
    </row>
    <row r="3" spans="2:6" s="462" customFormat="1" ht="57" customHeight="1" thickTop="1" thickBot="1" x14ac:dyDescent="0.35">
      <c r="B3" s="459" t="s">
        <v>850</v>
      </c>
      <c r="C3" s="460"/>
      <c r="D3" s="460"/>
      <c r="E3" s="460"/>
      <c r="F3" s="461"/>
    </row>
    <row r="4" spans="2:6" s="462" customFormat="1" ht="32.25" customHeight="1" thickTop="1" x14ac:dyDescent="0.3">
      <c r="B4" s="463"/>
      <c r="C4" s="463"/>
      <c r="D4" s="463"/>
      <c r="E4" s="463"/>
      <c r="F4" s="463"/>
    </row>
    <row r="5" spans="2:6" s="462" customFormat="1" ht="26.25" customHeight="1" x14ac:dyDescent="0.3">
      <c r="B5" s="464" t="s">
        <v>1239</v>
      </c>
      <c r="C5" s="464"/>
      <c r="D5" s="464"/>
      <c r="E5" s="464"/>
      <c r="F5" s="464"/>
    </row>
    <row r="6" spans="2:6" s="462" customFormat="1" ht="15" customHeight="1" x14ac:dyDescent="0.3">
      <c r="B6" s="465" t="s">
        <v>285</v>
      </c>
      <c r="C6" s="465"/>
      <c r="D6" s="465"/>
      <c r="E6" s="465"/>
      <c r="F6" s="465"/>
    </row>
    <row r="7" spans="2:6" s="462" customFormat="1" ht="23.25" customHeight="1" x14ac:dyDescent="0.3">
      <c r="B7" s="466"/>
      <c r="C7" s="466"/>
      <c r="D7" s="466"/>
      <c r="E7" s="467"/>
      <c r="F7" s="468" t="s">
        <v>851</v>
      </c>
    </row>
    <row r="8" spans="2:6" s="471" customFormat="1" ht="30" customHeight="1" x14ac:dyDescent="0.35">
      <c r="B8" s="469" t="s">
        <v>852</v>
      </c>
      <c r="C8" s="469"/>
      <c r="D8" s="469"/>
      <c r="E8" s="470" t="s">
        <v>853</v>
      </c>
      <c r="F8" s="470" t="s">
        <v>854</v>
      </c>
    </row>
    <row r="9" spans="2:6" s="471" customFormat="1" ht="30" customHeight="1" x14ac:dyDescent="0.35">
      <c r="B9" s="472"/>
      <c r="C9" s="472"/>
      <c r="D9" s="472"/>
      <c r="E9" s="473"/>
      <c r="F9" s="473"/>
    </row>
    <row r="10" spans="2:6" s="467" customFormat="1" ht="30" customHeight="1" x14ac:dyDescent="0.15">
      <c r="B10" s="474" t="s">
        <v>855</v>
      </c>
      <c r="C10" s="474"/>
      <c r="D10" s="474"/>
      <c r="E10" s="475">
        <v>8478428593</v>
      </c>
      <c r="F10" s="476" t="s">
        <v>285</v>
      </c>
    </row>
    <row r="11" spans="2:6" s="467" customFormat="1" ht="30" customHeight="1" x14ac:dyDescent="0.15">
      <c r="B11" s="474" t="s">
        <v>856</v>
      </c>
      <c r="C11" s="474"/>
      <c r="D11" s="474"/>
      <c r="E11" s="475">
        <v>8931075703</v>
      </c>
      <c r="F11" s="477"/>
    </row>
    <row r="12" spans="2:6" s="467" customFormat="1" ht="30" customHeight="1" x14ac:dyDescent="0.15">
      <c r="B12" s="474" t="s">
        <v>857</v>
      </c>
      <c r="C12" s="474"/>
      <c r="D12" s="474"/>
      <c r="E12" s="475">
        <v>325445120</v>
      </c>
      <c r="F12" s="477"/>
    </row>
    <row r="13" spans="2:6" s="467" customFormat="1" ht="30" customHeight="1" x14ac:dyDescent="0.15">
      <c r="B13" s="474" t="s">
        <v>858</v>
      </c>
      <c r="C13" s="474"/>
      <c r="D13" s="474"/>
      <c r="E13" s="475">
        <v>466296125</v>
      </c>
      <c r="F13" s="477"/>
    </row>
    <row r="14" spans="2:6" s="467" customFormat="1" ht="30" customHeight="1" x14ac:dyDescent="0.15">
      <c r="B14" s="474" t="s">
        <v>859</v>
      </c>
      <c r="C14" s="474"/>
      <c r="D14" s="474"/>
      <c r="E14" s="475">
        <v>1220894418</v>
      </c>
      <c r="F14" s="477"/>
    </row>
    <row r="15" spans="2:6" s="467" customFormat="1" ht="30" customHeight="1" x14ac:dyDescent="0.15">
      <c r="B15" s="478"/>
      <c r="C15" s="479"/>
      <c r="D15" s="480"/>
      <c r="E15" s="475"/>
      <c r="F15" s="477"/>
    </row>
    <row r="16" spans="2:6" s="467" customFormat="1" ht="30" customHeight="1" x14ac:dyDescent="0.15">
      <c r="B16" s="478"/>
      <c r="C16" s="479"/>
      <c r="D16" s="480"/>
      <c r="E16" s="475"/>
      <c r="F16" s="477"/>
    </row>
    <row r="17" spans="2:6" s="467" customFormat="1" ht="30" customHeight="1" x14ac:dyDescent="0.15">
      <c r="B17" s="478"/>
      <c r="C17" s="479"/>
      <c r="D17" s="480"/>
      <c r="E17" s="475"/>
      <c r="F17" s="477"/>
    </row>
    <row r="18" spans="2:6" s="467" customFormat="1" ht="30" customHeight="1" x14ac:dyDescent="0.15">
      <c r="B18" s="478"/>
      <c r="C18" s="479"/>
      <c r="D18" s="480"/>
      <c r="E18" s="475"/>
      <c r="F18" s="477"/>
    </row>
    <row r="19" spans="2:6" s="467" customFormat="1" ht="30" customHeight="1" x14ac:dyDescent="0.15">
      <c r="B19" s="478"/>
      <c r="C19" s="479"/>
      <c r="D19" s="480"/>
      <c r="E19" s="475"/>
      <c r="F19" s="477"/>
    </row>
    <row r="20" spans="2:6" s="467" customFormat="1" ht="30" customHeight="1" x14ac:dyDescent="0.15">
      <c r="B20" s="474"/>
      <c r="C20" s="474"/>
      <c r="D20" s="474"/>
      <c r="E20" s="481"/>
      <c r="F20" s="482"/>
    </row>
    <row r="21" spans="2:6" s="485" customFormat="1" ht="30" customHeight="1" thickBot="1" x14ac:dyDescent="0.2">
      <c r="B21" s="483"/>
      <c r="C21" s="483"/>
      <c r="D21" s="483"/>
      <c r="E21" s="481"/>
      <c r="F21" s="484"/>
    </row>
    <row r="22" spans="2:6" s="462" customFormat="1" ht="30" customHeight="1" thickTop="1" x14ac:dyDescent="0.3">
      <c r="B22" s="486" t="s">
        <v>860</v>
      </c>
      <c r="C22" s="486"/>
      <c r="D22" s="486"/>
      <c r="E22" s="487">
        <f>SUM(E10:E14)</f>
        <v>19422139959</v>
      </c>
      <c r="F22" s="488"/>
    </row>
    <row r="23" spans="2:6" s="462" customFormat="1" ht="48" customHeight="1" x14ac:dyDescent="0.3">
      <c r="B23" s="456"/>
      <c r="C23" s="456"/>
      <c r="D23" s="456"/>
      <c r="E23" s="456"/>
      <c r="F23" s="456"/>
    </row>
  </sheetData>
  <mergeCells count="17">
    <mergeCell ref="B18:D18"/>
    <mergeCell ref="B19:D19"/>
    <mergeCell ref="B20:D20"/>
    <mergeCell ref="B21:D21"/>
    <mergeCell ref="B22:D22"/>
    <mergeCell ref="B12:D12"/>
    <mergeCell ref="B13:D13"/>
    <mergeCell ref="B14:D14"/>
    <mergeCell ref="B15:D15"/>
    <mergeCell ref="B16:D16"/>
    <mergeCell ref="B17:D17"/>
    <mergeCell ref="B3:F3"/>
    <mergeCell ref="B5:F5"/>
    <mergeCell ref="B8:D8"/>
    <mergeCell ref="B9:D9"/>
    <mergeCell ref="B10:D10"/>
    <mergeCell ref="B11:D11"/>
  </mergeCells>
  <phoneticPr fontId="10" type="noConversion"/>
  <printOptions horizontalCentered="1"/>
  <pageMargins left="0.39370078740157483" right="0.19685039370078741" top="0.98425196850393704" bottom="0.98425196850393704" header="0.51181102362204722" footer="0.51181102362204722"/>
  <pageSetup paperSize="9" scale="86" firstPageNumber="29" orientation="portrait" useFirstPageNumber="1" r:id="rId1"/>
  <headerFooter alignWithMargins="0"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498"/>
  <sheetViews>
    <sheetView view="pageBreakPreview" zoomScale="85" zoomScaleNormal="75" zoomScaleSheetLayoutView="85" workbookViewId="0">
      <selection activeCell="J16" sqref="J16"/>
    </sheetView>
  </sheetViews>
  <sheetFormatPr defaultRowHeight="13.5" x14ac:dyDescent="0.15"/>
  <cols>
    <col min="1" max="1" width="13.5546875" style="490" customWidth="1"/>
    <col min="2" max="2" width="19.6640625" style="533" customWidth="1"/>
    <col min="3" max="3" width="17.44140625" style="490" customWidth="1"/>
    <col min="4" max="4" width="17.6640625" style="534" customWidth="1"/>
    <col min="5" max="5" width="15.21875" style="490" customWidth="1"/>
    <col min="6" max="255" width="8.88671875" style="490"/>
    <col min="256" max="256" width="13.5546875" style="490" customWidth="1"/>
    <col min="257" max="257" width="19.6640625" style="490" customWidth="1"/>
    <col min="258" max="258" width="17.44140625" style="490" customWidth="1"/>
    <col min="259" max="259" width="17.6640625" style="490" customWidth="1"/>
    <col min="260" max="260" width="15.21875" style="490" customWidth="1"/>
    <col min="261" max="261" width="20.33203125" style="490" customWidth="1"/>
    <col min="262" max="511" width="8.88671875" style="490"/>
    <col min="512" max="512" width="13.5546875" style="490" customWidth="1"/>
    <col min="513" max="513" width="19.6640625" style="490" customWidth="1"/>
    <col min="514" max="514" width="17.44140625" style="490" customWidth="1"/>
    <col min="515" max="515" width="17.6640625" style="490" customWidth="1"/>
    <col min="516" max="516" width="15.21875" style="490" customWidth="1"/>
    <col min="517" max="517" width="20.33203125" style="490" customWidth="1"/>
    <col min="518" max="767" width="8.88671875" style="490"/>
    <col min="768" max="768" width="13.5546875" style="490" customWidth="1"/>
    <col min="769" max="769" width="19.6640625" style="490" customWidth="1"/>
    <col min="770" max="770" width="17.44140625" style="490" customWidth="1"/>
    <col min="771" max="771" width="17.6640625" style="490" customWidth="1"/>
    <col min="772" max="772" width="15.21875" style="490" customWidth="1"/>
    <col min="773" max="773" width="20.33203125" style="490" customWidth="1"/>
    <col min="774" max="1023" width="8.88671875" style="490"/>
    <col min="1024" max="1024" width="13.5546875" style="490" customWidth="1"/>
    <col min="1025" max="1025" width="19.6640625" style="490" customWidth="1"/>
    <col min="1026" max="1026" width="17.44140625" style="490" customWidth="1"/>
    <col min="1027" max="1027" width="17.6640625" style="490" customWidth="1"/>
    <col min="1028" max="1028" width="15.21875" style="490" customWidth="1"/>
    <col min="1029" max="1029" width="20.33203125" style="490" customWidth="1"/>
    <col min="1030" max="1279" width="8.88671875" style="490"/>
    <col min="1280" max="1280" width="13.5546875" style="490" customWidth="1"/>
    <col min="1281" max="1281" width="19.6640625" style="490" customWidth="1"/>
    <col min="1282" max="1282" width="17.44140625" style="490" customWidth="1"/>
    <col min="1283" max="1283" width="17.6640625" style="490" customWidth="1"/>
    <col min="1284" max="1284" width="15.21875" style="490" customWidth="1"/>
    <col min="1285" max="1285" width="20.33203125" style="490" customWidth="1"/>
    <col min="1286" max="1535" width="8.88671875" style="490"/>
    <col min="1536" max="1536" width="13.5546875" style="490" customWidth="1"/>
    <col min="1537" max="1537" width="19.6640625" style="490" customWidth="1"/>
    <col min="1538" max="1538" width="17.44140625" style="490" customWidth="1"/>
    <col min="1539" max="1539" width="17.6640625" style="490" customWidth="1"/>
    <col min="1540" max="1540" width="15.21875" style="490" customWidth="1"/>
    <col min="1541" max="1541" width="20.33203125" style="490" customWidth="1"/>
    <col min="1542" max="1791" width="8.88671875" style="490"/>
    <col min="1792" max="1792" width="13.5546875" style="490" customWidth="1"/>
    <col min="1793" max="1793" width="19.6640625" style="490" customWidth="1"/>
    <col min="1794" max="1794" width="17.44140625" style="490" customWidth="1"/>
    <col min="1795" max="1795" width="17.6640625" style="490" customWidth="1"/>
    <col min="1796" max="1796" width="15.21875" style="490" customWidth="1"/>
    <col min="1797" max="1797" width="20.33203125" style="490" customWidth="1"/>
    <col min="1798" max="2047" width="8.88671875" style="490"/>
    <col min="2048" max="2048" width="13.5546875" style="490" customWidth="1"/>
    <col min="2049" max="2049" width="19.6640625" style="490" customWidth="1"/>
    <col min="2050" max="2050" width="17.44140625" style="490" customWidth="1"/>
    <col min="2051" max="2051" width="17.6640625" style="490" customWidth="1"/>
    <col min="2052" max="2052" width="15.21875" style="490" customWidth="1"/>
    <col min="2053" max="2053" width="20.33203125" style="490" customWidth="1"/>
    <col min="2054" max="2303" width="8.88671875" style="490"/>
    <col min="2304" max="2304" width="13.5546875" style="490" customWidth="1"/>
    <col min="2305" max="2305" width="19.6640625" style="490" customWidth="1"/>
    <col min="2306" max="2306" width="17.44140625" style="490" customWidth="1"/>
    <col min="2307" max="2307" width="17.6640625" style="490" customWidth="1"/>
    <col min="2308" max="2308" width="15.21875" style="490" customWidth="1"/>
    <col min="2309" max="2309" width="20.33203125" style="490" customWidth="1"/>
    <col min="2310" max="2559" width="8.88671875" style="490"/>
    <col min="2560" max="2560" width="13.5546875" style="490" customWidth="1"/>
    <col min="2561" max="2561" width="19.6640625" style="490" customWidth="1"/>
    <col min="2562" max="2562" width="17.44140625" style="490" customWidth="1"/>
    <col min="2563" max="2563" width="17.6640625" style="490" customWidth="1"/>
    <col min="2564" max="2564" width="15.21875" style="490" customWidth="1"/>
    <col min="2565" max="2565" width="20.33203125" style="490" customWidth="1"/>
    <col min="2566" max="2815" width="8.88671875" style="490"/>
    <col min="2816" max="2816" width="13.5546875" style="490" customWidth="1"/>
    <col min="2817" max="2817" width="19.6640625" style="490" customWidth="1"/>
    <col min="2818" max="2818" width="17.44140625" style="490" customWidth="1"/>
    <col min="2819" max="2819" width="17.6640625" style="490" customWidth="1"/>
    <col min="2820" max="2820" width="15.21875" style="490" customWidth="1"/>
    <col min="2821" max="2821" width="20.33203125" style="490" customWidth="1"/>
    <col min="2822" max="3071" width="8.88671875" style="490"/>
    <col min="3072" max="3072" width="13.5546875" style="490" customWidth="1"/>
    <col min="3073" max="3073" width="19.6640625" style="490" customWidth="1"/>
    <col min="3074" max="3074" width="17.44140625" style="490" customWidth="1"/>
    <col min="3075" max="3075" width="17.6640625" style="490" customWidth="1"/>
    <col min="3076" max="3076" width="15.21875" style="490" customWidth="1"/>
    <col min="3077" max="3077" width="20.33203125" style="490" customWidth="1"/>
    <col min="3078" max="3327" width="8.88671875" style="490"/>
    <col min="3328" max="3328" width="13.5546875" style="490" customWidth="1"/>
    <col min="3329" max="3329" width="19.6640625" style="490" customWidth="1"/>
    <col min="3330" max="3330" width="17.44140625" style="490" customWidth="1"/>
    <col min="3331" max="3331" width="17.6640625" style="490" customWidth="1"/>
    <col min="3332" max="3332" width="15.21875" style="490" customWidth="1"/>
    <col min="3333" max="3333" width="20.33203125" style="490" customWidth="1"/>
    <col min="3334" max="3583" width="8.88671875" style="490"/>
    <col min="3584" max="3584" width="13.5546875" style="490" customWidth="1"/>
    <col min="3585" max="3585" width="19.6640625" style="490" customWidth="1"/>
    <col min="3586" max="3586" width="17.44140625" style="490" customWidth="1"/>
    <col min="3587" max="3587" width="17.6640625" style="490" customWidth="1"/>
    <col min="3588" max="3588" width="15.21875" style="490" customWidth="1"/>
    <col min="3589" max="3589" width="20.33203125" style="490" customWidth="1"/>
    <col min="3590" max="3839" width="8.88671875" style="490"/>
    <col min="3840" max="3840" width="13.5546875" style="490" customWidth="1"/>
    <col min="3841" max="3841" width="19.6640625" style="490" customWidth="1"/>
    <col min="3842" max="3842" width="17.44140625" style="490" customWidth="1"/>
    <col min="3843" max="3843" width="17.6640625" style="490" customWidth="1"/>
    <col min="3844" max="3844" width="15.21875" style="490" customWidth="1"/>
    <col min="3845" max="3845" width="20.33203125" style="490" customWidth="1"/>
    <col min="3846" max="4095" width="8.88671875" style="490"/>
    <col min="4096" max="4096" width="13.5546875" style="490" customWidth="1"/>
    <col min="4097" max="4097" width="19.6640625" style="490" customWidth="1"/>
    <col min="4098" max="4098" width="17.44140625" style="490" customWidth="1"/>
    <col min="4099" max="4099" width="17.6640625" style="490" customWidth="1"/>
    <col min="4100" max="4100" width="15.21875" style="490" customWidth="1"/>
    <col min="4101" max="4101" width="20.33203125" style="490" customWidth="1"/>
    <col min="4102" max="4351" width="8.88671875" style="490"/>
    <col min="4352" max="4352" width="13.5546875" style="490" customWidth="1"/>
    <col min="4353" max="4353" width="19.6640625" style="490" customWidth="1"/>
    <col min="4354" max="4354" width="17.44140625" style="490" customWidth="1"/>
    <col min="4355" max="4355" width="17.6640625" style="490" customWidth="1"/>
    <col min="4356" max="4356" width="15.21875" style="490" customWidth="1"/>
    <col min="4357" max="4357" width="20.33203125" style="490" customWidth="1"/>
    <col min="4358" max="4607" width="8.88671875" style="490"/>
    <col min="4608" max="4608" width="13.5546875" style="490" customWidth="1"/>
    <col min="4609" max="4609" width="19.6640625" style="490" customWidth="1"/>
    <col min="4610" max="4610" width="17.44140625" style="490" customWidth="1"/>
    <col min="4611" max="4611" width="17.6640625" style="490" customWidth="1"/>
    <col min="4612" max="4612" width="15.21875" style="490" customWidth="1"/>
    <col min="4613" max="4613" width="20.33203125" style="490" customWidth="1"/>
    <col min="4614" max="4863" width="8.88671875" style="490"/>
    <col min="4864" max="4864" width="13.5546875" style="490" customWidth="1"/>
    <col min="4865" max="4865" width="19.6640625" style="490" customWidth="1"/>
    <col min="4866" max="4866" width="17.44140625" style="490" customWidth="1"/>
    <col min="4867" max="4867" width="17.6640625" style="490" customWidth="1"/>
    <col min="4868" max="4868" width="15.21875" style="490" customWidth="1"/>
    <col min="4869" max="4869" width="20.33203125" style="490" customWidth="1"/>
    <col min="4870" max="5119" width="8.88671875" style="490"/>
    <col min="5120" max="5120" width="13.5546875" style="490" customWidth="1"/>
    <col min="5121" max="5121" width="19.6640625" style="490" customWidth="1"/>
    <col min="5122" max="5122" width="17.44140625" style="490" customWidth="1"/>
    <col min="5123" max="5123" width="17.6640625" style="490" customWidth="1"/>
    <col min="5124" max="5124" width="15.21875" style="490" customWidth="1"/>
    <col min="5125" max="5125" width="20.33203125" style="490" customWidth="1"/>
    <col min="5126" max="5375" width="8.88671875" style="490"/>
    <col min="5376" max="5376" width="13.5546875" style="490" customWidth="1"/>
    <col min="5377" max="5377" width="19.6640625" style="490" customWidth="1"/>
    <col min="5378" max="5378" width="17.44140625" style="490" customWidth="1"/>
    <col min="5379" max="5379" width="17.6640625" style="490" customWidth="1"/>
    <col min="5380" max="5380" width="15.21875" style="490" customWidth="1"/>
    <col min="5381" max="5381" width="20.33203125" style="490" customWidth="1"/>
    <col min="5382" max="5631" width="8.88671875" style="490"/>
    <col min="5632" max="5632" width="13.5546875" style="490" customWidth="1"/>
    <col min="5633" max="5633" width="19.6640625" style="490" customWidth="1"/>
    <col min="5634" max="5634" width="17.44140625" style="490" customWidth="1"/>
    <col min="5635" max="5635" width="17.6640625" style="490" customWidth="1"/>
    <col min="5636" max="5636" width="15.21875" style="490" customWidth="1"/>
    <col min="5637" max="5637" width="20.33203125" style="490" customWidth="1"/>
    <col min="5638" max="5887" width="8.88671875" style="490"/>
    <col min="5888" max="5888" width="13.5546875" style="490" customWidth="1"/>
    <col min="5889" max="5889" width="19.6640625" style="490" customWidth="1"/>
    <col min="5890" max="5890" width="17.44140625" style="490" customWidth="1"/>
    <col min="5891" max="5891" width="17.6640625" style="490" customWidth="1"/>
    <col min="5892" max="5892" width="15.21875" style="490" customWidth="1"/>
    <col min="5893" max="5893" width="20.33203125" style="490" customWidth="1"/>
    <col min="5894" max="6143" width="8.88671875" style="490"/>
    <col min="6144" max="6144" width="13.5546875" style="490" customWidth="1"/>
    <col min="6145" max="6145" width="19.6640625" style="490" customWidth="1"/>
    <col min="6146" max="6146" width="17.44140625" style="490" customWidth="1"/>
    <col min="6147" max="6147" width="17.6640625" style="490" customWidth="1"/>
    <col min="6148" max="6148" width="15.21875" style="490" customWidth="1"/>
    <col min="6149" max="6149" width="20.33203125" style="490" customWidth="1"/>
    <col min="6150" max="6399" width="8.88671875" style="490"/>
    <col min="6400" max="6400" width="13.5546875" style="490" customWidth="1"/>
    <col min="6401" max="6401" width="19.6640625" style="490" customWidth="1"/>
    <col min="6402" max="6402" width="17.44140625" style="490" customWidth="1"/>
    <col min="6403" max="6403" width="17.6640625" style="490" customWidth="1"/>
    <col min="6404" max="6404" width="15.21875" style="490" customWidth="1"/>
    <col min="6405" max="6405" width="20.33203125" style="490" customWidth="1"/>
    <col min="6406" max="6655" width="8.88671875" style="490"/>
    <col min="6656" max="6656" width="13.5546875" style="490" customWidth="1"/>
    <col min="6657" max="6657" width="19.6640625" style="490" customWidth="1"/>
    <col min="6658" max="6658" width="17.44140625" style="490" customWidth="1"/>
    <col min="6659" max="6659" width="17.6640625" style="490" customWidth="1"/>
    <col min="6660" max="6660" width="15.21875" style="490" customWidth="1"/>
    <col min="6661" max="6661" width="20.33203125" style="490" customWidth="1"/>
    <col min="6662" max="6911" width="8.88671875" style="490"/>
    <col min="6912" max="6912" width="13.5546875" style="490" customWidth="1"/>
    <col min="6913" max="6913" width="19.6640625" style="490" customWidth="1"/>
    <col min="6914" max="6914" width="17.44140625" style="490" customWidth="1"/>
    <col min="6915" max="6915" width="17.6640625" style="490" customWidth="1"/>
    <col min="6916" max="6916" width="15.21875" style="490" customWidth="1"/>
    <col min="6917" max="6917" width="20.33203125" style="490" customWidth="1"/>
    <col min="6918" max="7167" width="8.88671875" style="490"/>
    <col min="7168" max="7168" width="13.5546875" style="490" customWidth="1"/>
    <col min="7169" max="7169" width="19.6640625" style="490" customWidth="1"/>
    <col min="7170" max="7170" width="17.44140625" style="490" customWidth="1"/>
    <col min="7171" max="7171" width="17.6640625" style="490" customWidth="1"/>
    <col min="7172" max="7172" width="15.21875" style="490" customWidth="1"/>
    <col min="7173" max="7173" width="20.33203125" style="490" customWidth="1"/>
    <col min="7174" max="7423" width="8.88671875" style="490"/>
    <col min="7424" max="7424" width="13.5546875" style="490" customWidth="1"/>
    <col min="7425" max="7425" width="19.6640625" style="490" customWidth="1"/>
    <col min="7426" max="7426" width="17.44140625" style="490" customWidth="1"/>
    <col min="7427" max="7427" width="17.6640625" style="490" customWidth="1"/>
    <col min="7428" max="7428" width="15.21875" style="490" customWidth="1"/>
    <col min="7429" max="7429" width="20.33203125" style="490" customWidth="1"/>
    <col min="7430" max="7679" width="8.88671875" style="490"/>
    <col min="7680" max="7680" width="13.5546875" style="490" customWidth="1"/>
    <col min="7681" max="7681" width="19.6640625" style="490" customWidth="1"/>
    <col min="7682" max="7682" width="17.44140625" style="490" customWidth="1"/>
    <col min="7683" max="7683" width="17.6640625" style="490" customWidth="1"/>
    <col min="7684" max="7684" width="15.21875" style="490" customWidth="1"/>
    <col min="7685" max="7685" width="20.33203125" style="490" customWidth="1"/>
    <col min="7686" max="7935" width="8.88671875" style="490"/>
    <col min="7936" max="7936" width="13.5546875" style="490" customWidth="1"/>
    <col min="7937" max="7937" width="19.6640625" style="490" customWidth="1"/>
    <col min="7938" max="7938" width="17.44140625" style="490" customWidth="1"/>
    <col min="7939" max="7939" width="17.6640625" style="490" customWidth="1"/>
    <col min="7940" max="7940" width="15.21875" style="490" customWidth="1"/>
    <col min="7941" max="7941" width="20.33203125" style="490" customWidth="1"/>
    <col min="7942" max="8191" width="8.88671875" style="490"/>
    <col min="8192" max="8192" width="13.5546875" style="490" customWidth="1"/>
    <col min="8193" max="8193" width="19.6640625" style="490" customWidth="1"/>
    <col min="8194" max="8194" width="17.44140625" style="490" customWidth="1"/>
    <col min="8195" max="8195" width="17.6640625" style="490" customWidth="1"/>
    <col min="8196" max="8196" width="15.21875" style="490" customWidth="1"/>
    <col min="8197" max="8197" width="20.33203125" style="490" customWidth="1"/>
    <col min="8198" max="8447" width="8.88671875" style="490"/>
    <col min="8448" max="8448" width="13.5546875" style="490" customWidth="1"/>
    <col min="8449" max="8449" width="19.6640625" style="490" customWidth="1"/>
    <col min="8450" max="8450" width="17.44140625" style="490" customWidth="1"/>
    <col min="8451" max="8451" width="17.6640625" style="490" customWidth="1"/>
    <col min="8452" max="8452" width="15.21875" style="490" customWidth="1"/>
    <col min="8453" max="8453" width="20.33203125" style="490" customWidth="1"/>
    <col min="8454" max="8703" width="8.88671875" style="490"/>
    <col min="8704" max="8704" width="13.5546875" style="490" customWidth="1"/>
    <col min="8705" max="8705" width="19.6640625" style="490" customWidth="1"/>
    <col min="8706" max="8706" width="17.44140625" style="490" customWidth="1"/>
    <col min="8707" max="8707" width="17.6640625" style="490" customWidth="1"/>
    <col min="8708" max="8708" width="15.21875" style="490" customWidth="1"/>
    <col min="8709" max="8709" width="20.33203125" style="490" customWidth="1"/>
    <col min="8710" max="8959" width="8.88671875" style="490"/>
    <col min="8960" max="8960" width="13.5546875" style="490" customWidth="1"/>
    <col min="8961" max="8961" width="19.6640625" style="490" customWidth="1"/>
    <col min="8962" max="8962" width="17.44140625" style="490" customWidth="1"/>
    <col min="8963" max="8963" width="17.6640625" style="490" customWidth="1"/>
    <col min="8964" max="8964" width="15.21875" style="490" customWidth="1"/>
    <col min="8965" max="8965" width="20.33203125" style="490" customWidth="1"/>
    <col min="8966" max="9215" width="8.88671875" style="490"/>
    <col min="9216" max="9216" width="13.5546875" style="490" customWidth="1"/>
    <col min="9217" max="9217" width="19.6640625" style="490" customWidth="1"/>
    <col min="9218" max="9218" width="17.44140625" style="490" customWidth="1"/>
    <col min="9219" max="9219" width="17.6640625" style="490" customWidth="1"/>
    <col min="9220" max="9220" width="15.21875" style="490" customWidth="1"/>
    <col min="9221" max="9221" width="20.33203125" style="490" customWidth="1"/>
    <col min="9222" max="9471" width="8.88671875" style="490"/>
    <col min="9472" max="9472" width="13.5546875" style="490" customWidth="1"/>
    <col min="9473" max="9473" width="19.6640625" style="490" customWidth="1"/>
    <col min="9474" max="9474" width="17.44140625" style="490" customWidth="1"/>
    <col min="9475" max="9475" width="17.6640625" style="490" customWidth="1"/>
    <col min="9476" max="9476" width="15.21875" style="490" customWidth="1"/>
    <col min="9477" max="9477" width="20.33203125" style="490" customWidth="1"/>
    <col min="9478" max="9727" width="8.88671875" style="490"/>
    <col min="9728" max="9728" width="13.5546875" style="490" customWidth="1"/>
    <col min="9729" max="9729" width="19.6640625" style="490" customWidth="1"/>
    <col min="9730" max="9730" width="17.44140625" style="490" customWidth="1"/>
    <col min="9731" max="9731" width="17.6640625" style="490" customWidth="1"/>
    <col min="9732" max="9732" width="15.21875" style="490" customWidth="1"/>
    <col min="9733" max="9733" width="20.33203125" style="490" customWidth="1"/>
    <col min="9734" max="9983" width="8.88671875" style="490"/>
    <col min="9984" max="9984" width="13.5546875" style="490" customWidth="1"/>
    <col min="9985" max="9985" width="19.6640625" style="490" customWidth="1"/>
    <col min="9986" max="9986" width="17.44140625" style="490" customWidth="1"/>
    <col min="9987" max="9987" width="17.6640625" style="490" customWidth="1"/>
    <col min="9988" max="9988" width="15.21875" style="490" customWidth="1"/>
    <col min="9989" max="9989" width="20.33203125" style="490" customWidth="1"/>
    <col min="9990" max="10239" width="8.88671875" style="490"/>
    <col min="10240" max="10240" width="13.5546875" style="490" customWidth="1"/>
    <col min="10241" max="10241" width="19.6640625" style="490" customWidth="1"/>
    <col min="10242" max="10242" width="17.44140625" style="490" customWidth="1"/>
    <col min="10243" max="10243" width="17.6640625" style="490" customWidth="1"/>
    <col min="10244" max="10244" width="15.21875" style="490" customWidth="1"/>
    <col min="10245" max="10245" width="20.33203125" style="490" customWidth="1"/>
    <col min="10246" max="10495" width="8.88671875" style="490"/>
    <col min="10496" max="10496" width="13.5546875" style="490" customWidth="1"/>
    <col min="10497" max="10497" width="19.6640625" style="490" customWidth="1"/>
    <col min="10498" max="10498" width="17.44140625" style="490" customWidth="1"/>
    <col min="10499" max="10499" width="17.6640625" style="490" customWidth="1"/>
    <col min="10500" max="10500" width="15.21875" style="490" customWidth="1"/>
    <col min="10501" max="10501" width="20.33203125" style="490" customWidth="1"/>
    <col min="10502" max="10751" width="8.88671875" style="490"/>
    <col min="10752" max="10752" width="13.5546875" style="490" customWidth="1"/>
    <col min="10753" max="10753" width="19.6640625" style="490" customWidth="1"/>
    <col min="10754" max="10754" width="17.44140625" style="490" customWidth="1"/>
    <col min="10755" max="10755" width="17.6640625" style="490" customWidth="1"/>
    <col min="10756" max="10756" width="15.21875" style="490" customWidth="1"/>
    <col min="10757" max="10757" width="20.33203125" style="490" customWidth="1"/>
    <col min="10758" max="11007" width="8.88671875" style="490"/>
    <col min="11008" max="11008" width="13.5546875" style="490" customWidth="1"/>
    <col min="11009" max="11009" width="19.6640625" style="490" customWidth="1"/>
    <col min="11010" max="11010" width="17.44140625" style="490" customWidth="1"/>
    <col min="11011" max="11011" width="17.6640625" style="490" customWidth="1"/>
    <col min="11012" max="11012" width="15.21875" style="490" customWidth="1"/>
    <col min="11013" max="11013" width="20.33203125" style="490" customWidth="1"/>
    <col min="11014" max="11263" width="8.88671875" style="490"/>
    <col min="11264" max="11264" width="13.5546875" style="490" customWidth="1"/>
    <col min="11265" max="11265" width="19.6640625" style="490" customWidth="1"/>
    <col min="11266" max="11266" width="17.44140625" style="490" customWidth="1"/>
    <col min="11267" max="11267" width="17.6640625" style="490" customWidth="1"/>
    <col min="11268" max="11268" width="15.21875" style="490" customWidth="1"/>
    <col min="11269" max="11269" width="20.33203125" style="490" customWidth="1"/>
    <col min="11270" max="11519" width="8.88671875" style="490"/>
    <col min="11520" max="11520" width="13.5546875" style="490" customWidth="1"/>
    <col min="11521" max="11521" width="19.6640625" style="490" customWidth="1"/>
    <col min="11522" max="11522" width="17.44140625" style="490" customWidth="1"/>
    <col min="11523" max="11523" width="17.6640625" style="490" customWidth="1"/>
    <col min="11524" max="11524" width="15.21875" style="490" customWidth="1"/>
    <col min="11525" max="11525" width="20.33203125" style="490" customWidth="1"/>
    <col min="11526" max="11775" width="8.88671875" style="490"/>
    <col min="11776" max="11776" width="13.5546875" style="490" customWidth="1"/>
    <col min="11777" max="11777" width="19.6640625" style="490" customWidth="1"/>
    <col min="11778" max="11778" width="17.44140625" style="490" customWidth="1"/>
    <col min="11779" max="11779" width="17.6640625" style="490" customWidth="1"/>
    <col min="11780" max="11780" width="15.21875" style="490" customWidth="1"/>
    <col min="11781" max="11781" width="20.33203125" style="490" customWidth="1"/>
    <col min="11782" max="12031" width="8.88671875" style="490"/>
    <col min="12032" max="12032" width="13.5546875" style="490" customWidth="1"/>
    <col min="12033" max="12033" width="19.6640625" style="490" customWidth="1"/>
    <col min="12034" max="12034" width="17.44140625" style="490" customWidth="1"/>
    <col min="12035" max="12035" width="17.6640625" style="490" customWidth="1"/>
    <col min="12036" max="12036" width="15.21875" style="490" customWidth="1"/>
    <col min="12037" max="12037" width="20.33203125" style="490" customWidth="1"/>
    <col min="12038" max="12287" width="8.88671875" style="490"/>
    <col min="12288" max="12288" width="13.5546875" style="490" customWidth="1"/>
    <col min="12289" max="12289" width="19.6640625" style="490" customWidth="1"/>
    <col min="12290" max="12290" width="17.44140625" style="490" customWidth="1"/>
    <col min="12291" max="12291" width="17.6640625" style="490" customWidth="1"/>
    <col min="12292" max="12292" width="15.21875" style="490" customWidth="1"/>
    <col min="12293" max="12293" width="20.33203125" style="490" customWidth="1"/>
    <col min="12294" max="12543" width="8.88671875" style="490"/>
    <col min="12544" max="12544" width="13.5546875" style="490" customWidth="1"/>
    <col min="12545" max="12545" width="19.6640625" style="490" customWidth="1"/>
    <col min="12546" max="12546" width="17.44140625" style="490" customWidth="1"/>
    <col min="12547" max="12547" width="17.6640625" style="490" customWidth="1"/>
    <col min="12548" max="12548" width="15.21875" style="490" customWidth="1"/>
    <col min="12549" max="12549" width="20.33203125" style="490" customWidth="1"/>
    <col min="12550" max="12799" width="8.88671875" style="490"/>
    <col min="12800" max="12800" width="13.5546875" style="490" customWidth="1"/>
    <col min="12801" max="12801" width="19.6640625" style="490" customWidth="1"/>
    <col min="12802" max="12802" width="17.44140625" style="490" customWidth="1"/>
    <col min="12803" max="12803" width="17.6640625" style="490" customWidth="1"/>
    <col min="12804" max="12804" width="15.21875" style="490" customWidth="1"/>
    <col min="12805" max="12805" width="20.33203125" style="490" customWidth="1"/>
    <col min="12806" max="13055" width="8.88671875" style="490"/>
    <col min="13056" max="13056" width="13.5546875" style="490" customWidth="1"/>
    <col min="13057" max="13057" width="19.6640625" style="490" customWidth="1"/>
    <col min="13058" max="13058" width="17.44140625" style="490" customWidth="1"/>
    <col min="13059" max="13059" width="17.6640625" style="490" customWidth="1"/>
    <col min="13060" max="13060" width="15.21875" style="490" customWidth="1"/>
    <col min="13061" max="13061" width="20.33203125" style="490" customWidth="1"/>
    <col min="13062" max="13311" width="8.88671875" style="490"/>
    <col min="13312" max="13312" width="13.5546875" style="490" customWidth="1"/>
    <col min="13313" max="13313" width="19.6640625" style="490" customWidth="1"/>
    <col min="13314" max="13314" width="17.44140625" style="490" customWidth="1"/>
    <col min="13315" max="13315" width="17.6640625" style="490" customWidth="1"/>
    <col min="13316" max="13316" width="15.21875" style="490" customWidth="1"/>
    <col min="13317" max="13317" width="20.33203125" style="490" customWidth="1"/>
    <col min="13318" max="13567" width="8.88671875" style="490"/>
    <col min="13568" max="13568" width="13.5546875" style="490" customWidth="1"/>
    <col min="13569" max="13569" width="19.6640625" style="490" customWidth="1"/>
    <col min="13570" max="13570" width="17.44140625" style="490" customWidth="1"/>
    <col min="13571" max="13571" width="17.6640625" style="490" customWidth="1"/>
    <col min="13572" max="13572" width="15.21875" style="490" customWidth="1"/>
    <col min="13573" max="13573" width="20.33203125" style="490" customWidth="1"/>
    <col min="13574" max="13823" width="8.88671875" style="490"/>
    <col min="13824" max="13824" width="13.5546875" style="490" customWidth="1"/>
    <col min="13825" max="13825" width="19.6640625" style="490" customWidth="1"/>
    <col min="13826" max="13826" width="17.44140625" style="490" customWidth="1"/>
    <col min="13827" max="13827" width="17.6640625" style="490" customWidth="1"/>
    <col min="13828" max="13828" width="15.21875" style="490" customWidth="1"/>
    <col min="13829" max="13829" width="20.33203125" style="490" customWidth="1"/>
    <col min="13830" max="14079" width="8.88671875" style="490"/>
    <col min="14080" max="14080" width="13.5546875" style="490" customWidth="1"/>
    <col min="14081" max="14081" width="19.6640625" style="490" customWidth="1"/>
    <col min="14082" max="14082" width="17.44140625" style="490" customWidth="1"/>
    <col min="14083" max="14083" width="17.6640625" style="490" customWidth="1"/>
    <col min="14084" max="14084" width="15.21875" style="490" customWidth="1"/>
    <col min="14085" max="14085" width="20.33203125" style="490" customWidth="1"/>
    <col min="14086" max="14335" width="8.88671875" style="490"/>
    <col min="14336" max="14336" width="13.5546875" style="490" customWidth="1"/>
    <col min="14337" max="14337" width="19.6640625" style="490" customWidth="1"/>
    <col min="14338" max="14338" width="17.44140625" style="490" customWidth="1"/>
    <col min="14339" max="14339" width="17.6640625" style="490" customWidth="1"/>
    <col min="14340" max="14340" width="15.21875" style="490" customWidth="1"/>
    <col min="14341" max="14341" width="20.33203125" style="490" customWidth="1"/>
    <col min="14342" max="14591" width="8.88671875" style="490"/>
    <col min="14592" max="14592" width="13.5546875" style="490" customWidth="1"/>
    <col min="14593" max="14593" width="19.6640625" style="490" customWidth="1"/>
    <col min="14594" max="14594" width="17.44140625" style="490" customWidth="1"/>
    <col min="14595" max="14595" width="17.6640625" style="490" customWidth="1"/>
    <col min="14596" max="14596" width="15.21875" style="490" customWidth="1"/>
    <col min="14597" max="14597" width="20.33203125" style="490" customWidth="1"/>
    <col min="14598" max="14847" width="8.88671875" style="490"/>
    <col min="14848" max="14848" width="13.5546875" style="490" customWidth="1"/>
    <col min="14849" max="14849" width="19.6640625" style="490" customWidth="1"/>
    <col min="14850" max="14850" width="17.44140625" style="490" customWidth="1"/>
    <col min="14851" max="14851" width="17.6640625" style="490" customWidth="1"/>
    <col min="14852" max="14852" width="15.21875" style="490" customWidth="1"/>
    <col min="14853" max="14853" width="20.33203125" style="490" customWidth="1"/>
    <col min="14854" max="15103" width="8.88671875" style="490"/>
    <col min="15104" max="15104" width="13.5546875" style="490" customWidth="1"/>
    <col min="15105" max="15105" width="19.6640625" style="490" customWidth="1"/>
    <col min="15106" max="15106" width="17.44140625" style="490" customWidth="1"/>
    <col min="15107" max="15107" width="17.6640625" style="490" customWidth="1"/>
    <col min="15108" max="15108" width="15.21875" style="490" customWidth="1"/>
    <col min="15109" max="15109" width="20.33203125" style="490" customWidth="1"/>
    <col min="15110" max="15359" width="8.88671875" style="490"/>
    <col min="15360" max="15360" width="13.5546875" style="490" customWidth="1"/>
    <col min="15361" max="15361" width="19.6640625" style="490" customWidth="1"/>
    <col min="15362" max="15362" width="17.44140625" style="490" customWidth="1"/>
    <col min="15363" max="15363" width="17.6640625" style="490" customWidth="1"/>
    <col min="15364" max="15364" width="15.21875" style="490" customWidth="1"/>
    <col min="15365" max="15365" width="20.33203125" style="490" customWidth="1"/>
    <col min="15366" max="15615" width="8.88671875" style="490"/>
    <col min="15616" max="15616" width="13.5546875" style="490" customWidth="1"/>
    <col min="15617" max="15617" width="19.6640625" style="490" customWidth="1"/>
    <col min="15618" max="15618" width="17.44140625" style="490" customWidth="1"/>
    <col min="15619" max="15619" width="17.6640625" style="490" customWidth="1"/>
    <col min="15620" max="15620" width="15.21875" style="490" customWidth="1"/>
    <col min="15621" max="15621" width="20.33203125" style="490" customWidth="1"/>
    <col min="15622" max="15871" width="8.88671875" style="490"/>
    <col min="15872" max="15872" width="13.5546875" style="490" customWidth="1"/>
    <col min="15873" max="15873" width="19.6640625" style="490" customWidth="1"/>
    <col min="15874" max="15874" width="17.44140625" style="490" customWidth="1"/>
    <col min="15875" max="15875" width="17.6640625" style="490" customWidth="1"/>
    <col min="15876" max="15876" width="15.21875" style="490" customWidth="1"/>
    <col min="15877" max="15877" width="20.33203125" style="490" customWidth="1"/>
    <col min="15878" max="16127" width="8.88671875" style="490"/>
    <col min="16128" max="16128" width="13.5546875" style="490" customWidth="1"/>
    <col min="16129" max="16129" width="19.6640625" style="490" customWidth="1"/>
    <col min="16130" max="16130" width="17.44140625" style="490" customWidth="1"/>
    <col min="16131" max="16131" width="17.6640625" style="490" customWidth="1"/>
    <col min="16132" max="16132" width="15.21875" style="490" customWidth="1"/>
    <col min="16133" max="16133" width="20.33203125" style="490" customWidth="1"/>
    <col min="16134" max="16384" width="8.88671875" style="490"/>
  </cols>
  <sheetData>
    <row r="1" spans="1:5" ht="32.25" customHeight="1" x14ac:dyDescent="0.15">
      <c r="A1" s="489" t="s">
        <v>861</v>
      </c>
      <c r="B1" s="489"/>
      <c r="C1" s="489"/>
      <c r="D1" s="489"/>
      <c r="E1" s="489"/>
    </row>
    <row r="2" spans="1:5" ht="21" customHeight="1" x14ac:dyDescent="0.15">
      <c r="A2" s="491" t="s">
        <v>1240</v>
      </c>
      <c r="B2" s="491"/>
      <c r="C2" s="491"/>
      <c r="D2" s="491"/>
      <c r="E2" s="491"/>
    </row>
    <row r="3" spans="1:5" ht="15" customHeight="1" x14ac:dyDescent="0.15">
      <c r="A3" s="491" t="s">
        <v>285</v>
      </c>
      <c r="B3" s="491"/>
      <c r="C3" s="491"/>
      <c r="D3" s="491"/>
      <c r="E3" s="491"/>
    </row>
    <row r="4" spans="1:5" ht="23.25" customHeight="1" x14ac:dyDescent="0.15">
      <c r="A4" s="492" t="s">
        <v>862</v>
      </c>
      <c r="B4" s="492"/>
      <c r="C4" s="492"/>
      <c r="D4" s="492"/>
      <c r="E4" s="493" t="s">
        <v>863</v>
      </c>
    </row>
    <row r="5" spans="1:5" s="499" customFormat="1" ht="27" customHeight="1" x14ac:dyDescent="0.2">
      <c r="A5" s="494" t="s">
        <v>864</v>
      </c>
      <c r="B5" s="495" t="s">
        <v>865</v>
      </c>
      <c r="C5" s="496"/>
      <c r="D5" s="497" t="s">
        <v>866</v>
      </c>
      <c r="E5" s="498" t="s">
        <v>867</v>
      </c>
    </row>
    <row r="6" spans="1:5" s="492" customFormat="1" ht="27" customHeight="1" x14ac:dyDescent="0.15">
      <c r="A6" s="500" t="s">
        <v>868</v>
      </c>
      <c r="B6" s="501" t="s">
        <v>869</v>
      </c>
      <c r="C6" s="501"/>
      <c r="D6" s="502">
        <v>74000000</v>
      </c>
      <c r="E6" s="503" t="s">
        <v>870</v>
      </c>
    </row>
    <row r="7" spans="1:5" s="492" customFormat="1" ht="27" customHeight="1" x14ac:dyDescent="0.15">
      <c r="A7" s="500" t="s">
        <v>871</v>
      </c>
      <c r="B7" s="504" t="s">
        <v>872</v>
      </c>
      <c r="C7" s="504"/>
      <c r="D7" s="502">
        <v>4283026</v>
      </c>
      <c r="E7" s="505" t="s">
        <v>873</v>
      </c>
    </row>
    <row r="8" spans="1:5" s="492" customFormat="1" ht="27" customHeight="1" x14ac:dyDescent="0.15">
      <c r="A8" s="500" t="s">
        <v>874</v>
      </c>
      <c r="B8" s="504" t="s">
        <v>875</v>
      </c>
      <c r="C8" s="504"/>
      <c r="D8" s="502">
        <v>4545454</v>
      </c>
      <c r="E8" s="505"/>
    </row>
    <row r="9" spans="1:5" s="492" customFormat="1" ht="27" customHeight="1" x14ac:dyDescent="0.15">
      <c r="A9" s="500" t="s">
        <v>876</v>
      </c>
      <c r="B9" s="504" t="s">
        <v>877</v>
      </c>
      <c r="C9" s="504"/>
      <c r="D9" s="502">
        <v>44424164</v>
      </c>
      <c r="E9" s="505"/>
    </row>
    <row r="10" spans="1:5" s="492" customFormat="1" ht="27" customHeight="1" x14ac:dyDescent="0.15">
      <c r="A10" s="500" t="s">
        <v>878</v>
      </c>
      <c r="B10" s="504" t="s">
        <v>879</v>
      </c>
      <c r="C10" s="504"/>
      <c r="D10" s="502">
        <v>12029519</v>
      </c>
      <c r="E10" s="505"/>
    </row>
    <row r="11" spans="1:5" s="492" customFormat="1" ht="27" customHeight="1" x14ac:dyDescent="0.15">
      <c r="A11" s="500" t="s">
        <v>880</v>
      </c>
      <c r="B11" s="506" t="s">
        <v>881</v>
      </c>
      <c r="C11" s="507"/>
      <c r="D11" s="508">
        <v>148240000</v>
      </c>
      <c r="E11" s="505"/>
    </row>
    <row r="12" spans="1:5" s="492" customFormat="1" ht="27" customHeight="1" x14ac:dyDescent="0.15">
      <c r="A12" s="500" t="s">
        <v>882</v>
      </c>
      <c r="B12" s="501" t="s">
        <v>883</v>
      </c>
      <c r="C12" s="501"/>
      <c r="D12" s="502">
        <v>26783932</v>
      </c>
      <c r="E12" s="505" t="s">
        <v>884</v>
      </c>
    </row>
    <row r="13" spans="1:5" s="492" customFormat="1" ht="27" customHeight="1" x14ac:dyDescent="0.15">
      <c r="A13" s="500" t="s">
        <v>882</v>
      </c>
      <c r="B13" s="501" t="s">
        <v>885</v>
      </c>
      <c r="C13" s="501"/>
      <c r="D13" s="502">
        <v>25563174</v>
      </c>
      <c r="E13" s="505"/>
    </row>
    <row r="14" spans="1:5" s="492" customFormat="1" ht="27" customHeight="1" x14ac:dyDescent="0.15">
      <c r="A14" s="500" t="s">
        <v>886</v>
      </c>
      <c r="B14" s="501" t="s">
        <v>887</v>
      </c>
      <c r="C14" s="501"/>
      <c r="D14" s="502">
        <v>1433000</v>
      </c>
      <c r="E14" s="505"/>
    </row>
    <row r="15" spans="1:5" s="492" customFormat="1" ht="27" customHeight="1" x14ac:dyDescent="0.15">
      <c r="A15" s="500" t="s">
        <v>888</v>
      </c>
      <c r="B15" s="509" t="s">
        <v>889</v>
      </c>
      <c r="C15" s="510"/>
      <c r="D15" s="502">
        <v>27917082</v>
      </c>
      <c r="E15" s="505" t="s">
        <v>890</v>
      </c>
    </row>
    <row r="16" spans="1:5" s="492" customFormat="1" ht="27" customHeight="1" x14ac:dyDescent="0.15">
      <c r="A16" s="500" t="s">
        <v>891</v>
      </c>
      <c r="B16" s="509" t="s">
        <v>892</v>
      </c>
      <c r="C16" s="510"/>
      <c r="D16" s="502">
        <v>2039709</v>
      </c>
      <c r="E16" s="505"/>
    </row>
    <row r="17" spans="1:5" s="492" customFormat="1" ht="27" customHeight="1" x14ac:dyDescent="0.15">
      <c r="A17" s="500" t="s">
        <v>893</v>
      </c>
      <c r="B17" s="509" t="s">
        <v>894</v>
      </c>
      <c r="C17" s="510"/>
      <c r="D17" s="502">
        <v>2091355</v>
      </c>
      <c r="E17" s="505" t="s">
        <v>895</v>
      </c>
    </row>
    <row r="18" spans="1:5" s="492" customFormat="1" ht="27" customHeight="1" x14ac:dyDescent="0.15">
      <c r="A18" s="500" t="s">
        <v>896</v>
      </c>
      <c r="B18" s="509" t="s">
        <v>897</v>
      </c>
      <c r="C18" s="510"/>
      <c r="D18" s="502">
        <v>21060123</v>
      </c>
      <c r="E18" s="505"/>
    </row>
    <row r="19" spans="1:5" s="492" customFormat="1" ht="27" customHeight="1" x14ac:dyDescent="0.15">
      <c r="A19" s="511" t="s">
        <v>899</v>
      </c>
      <c r="B19" s="512" t="s">
        <v>900</v>
      </c>
      <c r="C19" s="513"/>
      <c r="D19" s="514">
        <v>29784000</v>
      </c>
      <c r="E19" s="503" t="s">
        <v>898</v>
      </c>
    </row>
    <row r="20" spans="1:5" s="492" customFormat="1" ht="27" customHeight="1" x14ac:dyDescent="0.15">
      <c r="A20" s="511" t="s">
        <v>901</v>
      </c>
      <c r="B20" s="512" t="s">
        <v>902</v>
      </c>
      <c r="C20" s="513"/>
      <c r="D20" s="514">
        <v>437416000</v>
      </c>
      <c r="E20" s="503"/>
    </row>
    <row r="21" spans="1:5" s="492" customFormat="1" ht="27" customHeight="1" x14ac:dyDescent="0.15">
      <c r="A21" s="511" t="s">
        <v>903</v>
      </c>
      <c r="B21" s="512" t="s">
        <v>904</v>
      </c>
      <c r="C21" s="513"/>
      <c r="D21" s="514">
        <v>18551066</v>
      </c>
      <c r="E21" s="503"/>
    </row>
    <row r="22" spans="1:5" s="492" customFormat="1" ht="27" customHeight="1" x14ac:dyDescent="0.15">
      <c r="A22" s="511" t="s">
        <v>905</v>
      </c>
      <c r="B22" s="512" t="s">
        <v>906</v>
      </c>
      <c r="C22" s="513"/>
      <c r="D22" s="514">
        <v>14821266</v>
      </c>
      <c r="E22" s="503"/>
    </row>
    <row r="23" spans="1:5" s="492" customFormat="1" ht="27" customHeight="1" x14ac:dyDescent="0.15">
      <c r="A23" s="511" t="s">
        <v>907</v>
      </c>
      <c r="B23" s="512" t="s">
        <v>908</v>
      </c>
      <c r="C23" s="513"/>
      <c r="D23" s="514">
        <v>17578400</v>
      </c>
      <c r="E23" s="503" t="s">
        <v>909</v>
      </c>
    </row>
    <row r="24" spans="1:5" s="492" customFormat="1" ht="27" customHeight="1" x14ac:dyDescent="0.15">
      <c r="A24" s="511" t="s">
        <v>910</v>
      </c>
      <c r="B24" s="512" t="s">
        <v>911</v>
      </c>
      <c r="C24" s="513"/>
      <c r="D24" s="514">
        <v>15366833</v>
      </c>
      <c r="E24" s="503"/>
    </row>
    <row r="25" spans="1:5" s="492" customFormat="1" ht="27" customHeight="1" x14ac:dyDescent="0.15">
      <c r="A25" s="511" t="s">
        <v>912</v>
      </c>
      <c r="B25" s="512" t="s">
        <v>913</v>
      </c>
      <c r="C25" s="513"/>
      <c r="D25" s="514">
        <v>46741730</v>
      </c>
      <c r="E25" s="503"/>
    </row>
    <row r="26" spans="1:5" s="492" customFormat="1" ht="27" customHeight="1" x14ac:dyDescent="0.15">
      <c r="A26" s="515" t="s">
        <v>914</v>
      </c>
      <c r="B26" s="516" t="s">
        <v>915</v>
      </c>
      <c r="C26" s="517"/>
      <c r="D26" s="518">
        <v>49470000</v>
      </c>
      <c r="E26" s="519"/>
    </row>
    <row r="27" spans="1:5" s="492" customFormat="1" ht="27" customHeight="1" x14ac:dyDescent="0.15">
      <c r="A27" s="520" t="s">
        <v>916</v>
      </c>
      <c r="B27" s="521" t="s">
        <v>917</v>
      </c>
      <c r="C27" s="522"/>
      <c r="D27" s="523">
        <v>8687000</v>
      </c>
      <c r="E27" s="524" t="s">
        <v>909</v>
      </c>
    </row>
    <row r="28" spans="1:5" s="492" customFormat="1" ht="27" customHeight="1" x14ac:dyDescent="0.15">
      <c r="A28" s="511" t="s">
        <v>918</v>
      </c>
      <c r="B28" s="512" t="s">
        <v>919</v>
      </c>
      <c r="C28" s="513"/>
      <c r="D28" s="514">
        <v>347888800</v>
      </c>
      <c r="E28" s="503" t="s">
        <v>920</v>
      </c>
    </row>
    <row r="29" spans="1:5" s="492" customFormat="1" ht="27" customHeight="1" x14ac:dyDescent="0.15">
      <c r="A29" s="511" t="s">
        <v>921</v>
      </c>
      <c r="B29" s="512" t="s">
        <v>922</v>
      </c>
      <c r="C29" s="525"/>
      <c r="D29" s="514">
        <v>1689526</v>
      </c>
      <c r="E29" s="503" t="s">
        <v>923</v>
      </c>
    </row>
    <row r="30" spans="1:5" s="492" customFormat="1" ht="27" customHeight="1" x14ac:dyDescent="0.15">
      <c r="A30" s="511" t="s">
        <v>924</v>
      </c>
      <c r="B30" s="512" t="s">
        <v>925</v>
      </c>
      <c r="C30" s="525"/>
      <c r="D30" s="514">
        <v>3341200</v>
      </c>
      <c r="E30" s="503"/>
    </row>
    <row r="31" spans="1:5" s="492" customFormat="1" ht="27" customHeight="1" x14ac:dyDescent="0.15">
      <c r="A31" s="511" t="s">
        <v>926</v>
      </c>
      <c r="B31" s="512" t="s">
        <v>927</v>
      </c>
      <c r="C31" s="525"/>
      <c r="D31" s="514">
        <v>20721165</v>
      </c>
      <c r="E31" s="503"/>
    </row>
    <row r="32" spans="1:5" s="492" customFormat="1" ht="27" customHeight="1" x14ac:dyDescent="0.15">
      <c r="A32" s="511" t="s">
        <v>928</v>
      </c>
      <c r="B32" s="512" t="s">
        <v>929</v>
      </c>
      <c r="C32" s="525"/>
      <c r="D32" s="514">
        <v>16965200</v>
      </c>
      <c r="E32" s="503"/>
    </row>
    <row r="33" spans="1:5" s="492" customFormat="1" ht="27" customHeight="1" x14ac:dyDescent="0.15">
      <c r="A33" s="511" t="s">
        <v>930</v>
      </c>
      <c r="B33" s="512" t="s">
        <v>931</v>
      </c>
      <c r="C33" s="525"/>
      <c r="D33" s="514">
        <v>550800000</v>
      </c>
      <c r="E33" s="503"/>
    </row>
    <row r="34" spans="1:5" s="492" customFormat="1" ht="27" customHeight="1" x14ac:dyDescent="0.15">
      <c r="A34" s="511" t="s">
        <v>932</v>
      </c>
      <c r="B34" s="512" t="s">
        <v>933</v>
      </c>
      <c r="C34" s="526"/>
      <c r="D34" s="514">
        <v>17299020</v>
      </c>
      <c r="E34" s="503" t="s">
        <v>934</v>
      </c>
    </row>
    <row r="35" spans="1:5" s="492" customFormat="1" ht="27" customHeight="1" x14ac:dyDescent="0.15">
      <c r="A35" s="511" t="s">
        <v>932</v>
      </c>
      <c r="B35" s="512" t="s">
        <v>935</v>
      </c>
      <c r="C35" s="526"/>
      <c r="D35" s="514">
        <v>22854465</v>
      </c>
      <c r="E35" s="503"/>
    </row>
    <row r="36" spans="1:5" s="492" customFormat="1" ht="27" customHeight="1" x14ac:dyDescent="0.15">
      <c r="A36" s="511" t="s">
        <v>936</v>
      </c>
      <c r="B36" s="512" t="s">
        <v>937</v>
      </c>
      <c r="C36" s="526"/>
      <c r="D36" s="514">
        <v>26604176</v>
      </c>
      <c r="E36" s="503"/>
    </row>
    <row r="37" spans="1:5" s="492" customFormat="1" ht="27" customHeight="1" x14ac:dyDescent="0.15">
      <c r="A37" s="511" t="s">
        <v>938</v>
      </c>
      <c r="B37" s="512" t="s">
        <v>939</v>
      </c>
      <c r="C37" s="526"/>
      <c r="D37" s="514">
        <v>28360500</v>
      </c>
      <c r="E37" s="503"/>
    </row>
    <row r="38" spans="1:5" s="492" customFormat="1" ht="27" customHeight="1" x14ac:dyDescent="0.15">
      <c r="A38" s="511" t="s">
        <v>940</v>
      </c>
      <c r="B38" s="512" t="s">
        <v>941</v>
      </c>
      <c r="C38" s="526"/>
      <c r="D38" s="514">
        <v>219730000</v>
      </c>
      <c r="E38" s="503"/>
    </row>
    <row r="39" spans="1:5" s="492" customFormat="1" ht="27" customHeight="1" x14ac:dyDescent="0.15">
      <c r="A39" s="511" t="s">
        <v>942</v>
      </c>
      <c r="B39" s="512" t="s">
        <v>943</v>
      </c>
      <c r="C39" s="513"/>
      <c r="D39" s="508">
        <v>34275834</v>
      </c>
      <c r="E39" s="503" t="s">
        <v>944</v>
      </c>
    </row>
    <row r="40" spans="1:5" s="492" customFormat="1" ht="27" customHeight="1" x14ac:dyDescent="0.15">
      <c r="A40" s="511" t="s">
        <v>945</v>
      </c>
      <c r="B40" s="512" t="s">
        <v>946</v>
      </c>
      <c r="C40" s="513"/>
      <c r="D40" s="508">
        <v>24323600</v>
      </c>
      <c r="E40" s="503"/>
    </row>
    <row r="41" spans="1:5" s="492" customFormat="1" ht="27" customHeight="1" x14ac:dyDescent="0.15">
      <c r="A41" s="511" t="s">
        <v>945</v>
      </c>
      <c r="B41" s="512" t="s">
        <v>947</v>
      </c>
      <c r="C41" s="513"/>
      <c r="D41" s="508">
        <v>9504600</v>
      </c>
      <c r="E41" s="503"/>
    </row>
    <row r="42" spans="1:5" s="492" customFormat="1" ht="27" customHeight="1" x14ac:dyDescent="0.15">
      <c r="A42" s="511" t="s">
        <v>948</v>
      </c>
      <c r="B42" s="512" t="s">
        <v>949</v>
      </c>
      <c r="C42" s="513"/>
      <c r="D42" s="508">
        <v>9606800</v>
      </c>
      <c r="E42" s="503"/>
    </row>
    <row r="43" spans="1:5" s="492" customFormat="1" ht="27" customHeight="1" x14ac:dyDescent="0.15">
      <c r="A43" s="511" t="s">
        <v>1241</v>
      </c>
      <c r="B43" s="641" t="s">
        <v>1244</v>
      </c>
      <c r="C43" s="642"/>
      <c r="D43" s="514">
        <v>31707669</v>
      </c>
      <c r="E43" s="503" t="s">
        <v>1243</v>
      </c>
    </row>
    <row r="44" spans="1:5" s="492" customFormat="1" ht="27" customHeight="1" x14ac:dyDescent="0.15">
      <c r="A44" s="511" t="s">
        <v>1242</v>
      </c>
      <c r="B44" s="641" t="s">
        <v>1245</v>
      </c>
      <c r="C44" s="642"/>
      <c r="D44" s="514">
        <v>8687000</v>
      </c>
      <c r="E44" s="503"/>
    </row>
    <row r="45" spans="1:5" s="492" customFormat="1" ht="27" customHeight="1" x14ac:dyDescent="0.15">
      <c r="A45" s="511"/>
      <c r="B45" s="512"/>
      <c r="C45" s="526"/>
      <c r="D45" s="514"/>
      <c r="E45" s="503"/>
    </row>
    <row r="46" spans="1:5" s="492" customFormat="1" ht="30" customHeight="1" x14ac:dyDescent="0.15">
      <c r="A46" s="527" t="s">
        <v>950</v>
      </c>
      <c r="B46" s="528"/>
      <c r="C46" s="528"/>
      <c r="D46" s="529">
        <f>SUM(D6:D45)</f>
        <v>2407186388</v>
      </c>
      <c r="E46" s="519"/>
    </row>
    <row r="47" spans="1:5" s="530" customFormat="1" ht="14.25" x14ac:dyDescent="0.15">
      <c r="B47" s="531"/>
      <c r="D47" s="532"/>
    </row>
    <row r="48" spans="1:5" s="530" customFormat="1" ht="14.25" x14ac:dyDescent="0.15">
      <c r="B48" s="531"/>
      <c r="D48" s="532"/>
    </row>
    <row r="49" spans="2:4" s="530" customFormat="1" ht="14.25" x14ac:dyDescent="0.15">
      <c r="B49" s="531"/>
      <c r="D49" s="532"/>
    </row>
    <row r="50" spans="2:4" s="530" customFormat="1" ht="14.25" x14ac:dyDescent="0.15">
      <c r="B50" s="531"/>
      <c r="D50" s="532"/>
    </row>
    <row r="51" spans="2:4" s="530" customFormat="1" ht="14.25" x14ac:dyDescent="0.15">
      <c r="B51" s="531"/>
      <c r="D51" s="532"/>
    </row>
    <row r="52" spans="2:4" s="530" customFormat="1" ht="14.25" x14ac:dyDescent="0.15">
      <c r="B52" s="531"/>
      <c r="D52" s="532"/>
    </row>
    <row r="53" spans="2:4" s="530" customFormat="1" ht="14.25" x14ac:dyDescent="0.15">
      <c r="B53" s="531"/>
      <c r="D53" s="532"/>
    </row>
    <row r="54" spans="2:4" s="530" customFormat="1" ht="14.25" x14ac:dyDescent="0.15">
      <c r="B54" s="531"/>
      <c r="D54" s="532"/>
    </row>
    <row r="55" spans="2:4" s="530" customFormat="1" ht="14.25" x14ac:dyDescent="0.15">
      <c r="B55" s="531"/>
      <c r="D55" s="532"/>
    </row>
    <row r="56" spans="2:4" s="530" customFormat="1" ht="14.25" x14ac:dyDescent="0.15">
      <c r="B56" s="531"/>
      <c r="D56" s="532"/>
    </row>
    <row r="57" spans="2:4" s="530" customFormat="1" ht="14.25" x14ac:dyDescent="0.15">
      <c r="B57" s="531"/>
      <c r="D57" s="532"/>
    </row>
    <row r="58" spans="2:4" s="530" customFormat="1" ht="14.25" x14ac:dyDescent="0.15">
      <c r="B58" s="531"/>
      <c r="D58" s="532"/>
    </row>
    <row r="59" spans="2:4" s="530" customFormat="1" ht="14.25" x14ac:dyDescent="0.15">
      <c r="B59" s="531"/>
      <c r="D59" s="532"/>
    </row>
    <row r="60" spans="2:4" s="530" customFormat="1" ht="14.25" x14ac:dyDescent="0.15">
      <c r="B60" s="531"/>
      <c r="D60" s="532"/>
    </row>
    <row r="61" spans="2:4" s="530" customFormat="1" ht="14.25" x14ac:dyDescent="0.15">
      <c r="B61" s="531"/>
      <c r="D61" s="532"/>
    </row>
    <row r="62" spans="2:4" s="530" customFormat="1" ht="14.25" x14ac:dyDescent="0.15">
      <c r="B62" s="531"/>
      <c r="D62" s="532"/>
    </row>
    <row r="63" spans="2:4" s="530" customFormat="1" ht="14.25" x14ac:dyDescent="0.15">
      <c r="B63" s="531"/>
      <c r="D63" s="532"/>
    </row>
    <row r="64" spans="2:4" s="530" customFormat="1" ht="14.25" x14ac:dyDescent="0.15">
      <c r="B64" s="531"/>
      <c r="D64" s="532"/>
    </row>
    <row r="65" spans="2:4" s="530" customFormat="1" ht="14.25" x14ac:dyDescent="0.15">
      <c r="B65" s="531"/>
      <c r="D65" s="532"/>
    </row>
    <row r="66" spans="2:4" s="530" customFormat="1" ht="14.25" x14ac:dyDescent="0.15">
      <c r="B66" s="531"/>
      <c r="D66" s="532"/>
    </row>
    <row r="67" spans="2:4" s="530" customFormat="1" ht="14.25" x14ac:dyDescent="0.15">
      <c r="B67" s="531"/>
      <c r="D67" s="532"/>
    </row>
    <row r="68" spans="2:4" s="530" customFormat="1" ht="14.25" x14ac:dyDescent="0.15">
      <c r="B68" s="531"/>
      <c r="D68" s="532"/>
    </row>
    <row r="69" spans="2:4" s="530" customFormat="1" ht="14.25" x14ac:dyDescent="0.15">
      <c r="B69" s="531"/>
      <c r="D69" s="532"/>
    </row>
    <row r="70" spans="2:4" s="530" customFormat="1" ht="14.25" x14ac:dyDescent="0.15">
      <c r="B70" s="531"/>
      <c r="D70" s="532"/>
    </row>
    <row r="71" spans="2:4" s="530" customFormat="1" ht="14.25" x14ac:dyDescent="0.15">
      <c r="B71" s="531"/>
      <c r="D71" s="532"/>
    </row>
    <row r="72" spans="2:4" s="530" customFormat="1" ht="14.25" x14ac:dyDescent="0.15">
      <c r="B72" s="531"/>
      <c r="D72" s="532"/>
    </row>
    <row r="73" spans="2:4" s="530" customFormat="1" ht="14.25" x14ac:dyDescent="0.15">
      <c r="B73" s="531"/>
      <c r="D73" s="532"/>
    </row>
    <row r="74" spans="2:4" s="530" customFormat="1" ht="14.25" x14ac:dyDescent="0.15">
      <c r="B74" s="531"/>
      <c r="D74" s="532"/>
    </row>
    <row r="75" spans="2:4" s="530" customFormat="1" ht="14.25" x14ac:dyDescent="0.15">
      <c r="B75" s="531"/>
      <c r="D75" s="532"/>
    </row>
    <row r="76" spans="2:4" s="530" customFormat="1" ht="14.25" x14ac:dyDescent="0.15">
      <c r="B76" s="531"/>
      <c r="D76" s="532"/>
    </row>
    <row r="77" spans="2:4" s="530" customFormat="1" ht="14.25" x14ac:dyDescent="0.15">
      <c r="B77" s="531"/>
      <c r="D77" s="532"/>
    </row>
    <row r="78" spans="2:4" s="530" customFormat="1" ht="14.25" x14ac:dyDescent="0.15">
      <c r="B78" s="531"/>
      <c r="D78" s="532"/>
    </row>
    <row r="79" spans="2:4" s="530" customFormat="1" ht="14.25" x14ac:dyDescent="0.15">
      <c r="B79" s="531"/>
      <c r="D79" s="532"/>
    </row>
    <row r="80" spans="2:4" s="530" customFormat="1" ht="14.25" x14ac:dyDescent="0.15">
      <c r="B80" s="531"/>
      <c r="D80" s="532"/>
    </row>
    <row r="81" spans="2:4" s="530" customFormat="1" ht="14.25" x14ac:dyDescent="0.15">
      <c r="B81" s="531"/>
      <c r="D81" s="532"/>
    </row>
    <row r="82" spans="2:4" s="530" customFormat="1" ht="14.25" x14ac:dyDescent="0.15">
      <c r="B82" s="531"/>
      <c r="D82" s="532"/>
    </row>
    <row r="83" spans="2:4" s="530" customFormat="1" ht="14.25" x14ac:dyDescent="0.15">
      <c r="B83" s="531"/>
      <c r="D83" s="532"/>
    </row>
    <row r="84" spans="2:4" s="530" customFormat="1" ht="14.25" x14ac:dyDescent="0.15">
      <c r="B84" s="531"/>
      <c r="D84" s="532"/>
    </row>
    <row r="85" spans="2:4" s="530" customFormat="1" ht="14.25" x14ac:dyDescent="0.15">
      <c r="B85" s="531"/>
      <c r="D85" s="532"/>
    </row>
    <row r="86" spans="2:4" s="530" customFormat="1" ht="14.25" x14ac:dyDescent="0.15">
      <c r="B86" s="531"/>
      <c r="D86" s="532"/>
    </row>
    <row r="87" spans="2:4" s="530" customFormat="1" ht="14.25" x14ac:dyDescent="0.15">
      <c r="B87" s="531"/>
      <c r="D87" s="532"/>
    </row>
    <row r="88" spans="2:4" s="530" customFormat="1" ht="14.25" x14ac:dyDescent="0.15">
      <c r="B88" s="531"/>
      <c r="D88" s="532"/>
    </row>
    <row r="89" spans="2:4" s="530" customFormat="1" ht="14.25" x14ac:dyDescent="0.15">
      <c r="B89" s="531"/>
      <c r="D89" s="532"/>
    </row>
    <row r="90" spans="2:4" s="530" customFormat="1" ht="14.25" x14ac:dyDescent="0.15">
      <c r="B90" s="531"/>
      <c r="D90" s="532"/>
    </row>
    <row r="91" spans="2:4" s="530" customFormat="1" ht="14.25" x14ac:dyDescent="0.15">
      <c r="B91" s="531"/>
      <c r="D91" s="532"/>
    </row>
    <row r="92" spans="2:4" s="530" customFormat="1" ht="14.25" x14ac:dyDescent="0.15">
      <c r="B92" s="531"/>
      <c r="D92" s="532"/>
    </row>
    <row r="93" spans="2:4" s="530" customFormat="1" ht="14.25" x14ac:dyDescent="0.15">
      <c r="B93" s="531"/>
      <c r="D93" s="532"/>
    </row>
    <row r="94" spans="2:4" s="530" customFormat="1" ht="14.25" x14ac:dyDescent="0.15">
      <c r="B94" s="531"/>
      <c r="D94" s="532"/>
    </row>
    <row r="95" spans="2:4" s="530" customFormat="1" ht="14.25" x14ac:dyDescent="0.15">
      <c r="B95" s="531"/>
      <c r="D95" s="532"/>
    </row>
    <row r="96" spans="2:4" s="530" customFormat="1" ht="14.25" x14ac:dyDescent="0.15">
      <c r="B96" s="531"/>
      <c r="D96" s="532"/>
    </row>
    <row r="97" spans="2:4" s="530" customFormat="1" ht="14.25" x14ac:dyDescent="0.15">
      <c r="B97" s="531"/>
      <c r="D97" s="532"/>
    </row>
    <row r="98" spans="2:4" s="530" customFormat="1" ht="14.25" x14ac:dyDescent="0.15">
      <c r="B98" s="531"/>
      <c r="D98" s="532"/>
    </row>
    <row r="99" spans="2:4" s="530" customFormat="1" ht="14.25" x14ac:dyDescent="0.15">
      <c r="B99" s="531"/>
      <c r="D99" s="532"/>
    </row>
    <row r="100" spans="2:4" s="530" customFormat="1" ht="14.25" x14ac:dyDescent="0.15">
      <c r="B100" s="531"/>
      <c r="D100" s="532"/>
    </row>
    <row r="101" spans="2:4" s="530" customFormat="1" ht="14.25" x14ac:dyDescent="0.15">
      <c r="B101" s="531"/>
      <c r="D101" s="532"/>
    </row>
    <row r="102" spans="2:4" s="530" customFormat="1" ht="14.25" x14ac:dyDescent="0.15">
      <c r="B102" s="531"/>
      <c r="D102" s="532"/>
    </row>
    <row r="103" spans="2:4" s="530" customFormat="1" ht="14.25" x14ac:dyDescent="0.15">
      <c r="B103" s="531"/>
      <c r="D103" s="532"/>
    </row>
    <row r="104" spans="2:4" s="530" customFormat="1" ht="14.25" x14ac:dyDescent="0.15">
      <c r="B104" s="531"/>
      <c r="D104" s="532"/>
    </row>
    <row r="105" spans="2:4" s="530" customFormat="1" ht="14.25" x14ac:dyDescent="0.15">
      <c r="B105" s="531"/>
      <c r="D105" s="532"/>
    </row>
    <row r="106" spans="2:4" s="530" customFormat="1" ht="14.25" x14ac:dyDescent="0.15">
      <c r="B106" s="531"/>
      <c r="D106" s="532"/>
    </row>
    <row r="107" spans="2:4" s="530" customFormat="1" ht="14.25" x14ac:dyDescent="0.15">
      <c r="B107" s="531"/>
      <c r="D107" s="532"/>
    </row>
    <row r="108" spans="2:4" s="530" customFormat="1" ht="14.25" x14ac:dyDescent="0.15">
      <c r="B108" s="531"/>
      <c r="D108" s="532"/>
    </row>
    <row r="109" spans="2:4" s="530" customFormat="1" ht="14.25" x14ac:dyDescent="0.15">
      <c r="B109" s="531"/>
      <c r="D109" s="532"/>
    </row>
    <row r="110" spans="2:4" s="530" customFormat="1" ht="14.25" x14ac:dyDescent="0.15">
      <c r="B110" s="531"/>
      <c r="D110" s="532"/>
    </row>
    <row r="111" spans="2:4" s="530" customFormat="1" ht="14.25" x14ac:dyDescent="0.15">
      <c r="B111" s="531"/>
      <c r="D111" s="532"/>
    </row>
    <row r="112" spans="2:4" s="530" customFormat="1" ht="14.25" x14ac:dyDescent="0.15">
      <c r="B112" s="531"/>
      <c r="D112" s="532"/>
    </row>
    <row r="113" spans="2:4" s="530" customFormat="1" ht="14.25" x14ac:dyDescent="0.15">
      <c r="B113" s="531"/>
      <c r="D113" s="532"/>
    </row>
    <row r="114" spans="2:4" s="530" customFormat="1" ht="14.25" x14ac:dyDescent="0.15">
      <c r="B114" s="531"/>
      <c r="D114" s="532"/>
    </row>
    <row r="115" spans="2:4" s="530" customFormat="1" ht="14.25" x14ac:dyDescent="0.15">
      <c r="B115" s="531"/>
      <c r="D115" s="532"/>
    </row>
    <row r="116" spans="2:4" s="530" customFormat="1" ht="14.25" x14ac:dyDescent="0.15">
      <c r="B116" s="531"/>
      <c r="D116" s="532"/>
    </row>
    <row r="117" spans="2:4" s="530" customFormat="1" ht="14.25" x14ac:dyDescent="0.15">
      <c r="B117" s="531"/>
      <c r="D117" s="532"/>
    </row>
    <row r="118" spans="2:4" s="530" customFormat="1" ht="14.25" x14ac:dyDescent="0.15">
      <c r="B118" s="531"/>
      <c r="D118" s="532"/>
    </row>
    <row r="119" spans="2:4" s="530" customFormat="1" ht="14.25" x14ac:dyDescent="0.15">
      <c r="B119" s="531"/>
      <c r="D119" s="532"/>
    </row>
    <row r="120" spans="2:4" s="530" customFormat="1" ht="14.25" x14ac:dyDescent="0.15">
      <c r="B120" s="531"/>
      <c r="D120" s="532"/>
    </row>
    <row r="121" spans="2:4" s="530" customFormat="1" ht="14.25" x14ac:dyDescent="0.15">
      <c r="B121" s="531"/>
      <c r="D121" s="532"/>
    </row>
    <row r="122" spans="2:4" s="530" customFormat="1" ht="14.25" x14ac:dyDescent="0.15">
      <c r="B122" s="531"/>
      <c r="D122" s="532"/>
    </row>
    <row r="123" spans="2:4" s="530" customFormat="1" ht="14.25" x14ac:dyDescent="0.15">
      <c r="B123" s="531"/>
      <c r="D123" s="532"/>
    </row>
    <row r="124" spans="2:4" s="530" customFormat="1" ht="14.25" x14ac:dyDescent="0.15">
      <c r="B124" s="531"/>
      <c r="D124" s="532"/>
    </row>
    <row r="125" spans="2:4" s="530" customFormat="1" ht="14.25" x14ac:dyDescent="0.15">
      <c r="B125" s="531"/>
      <c r="D125" s="532"/>
    </row>
    <row r="126" spans="2:4" s="530" customFormat="1" ht="14.25" x14ac:dyDescent="0.15">
      <c r="B126" s="531"/>
      <c r="D126" s="532"/>
    </row>
    <row r="127" spans="2:4" s="530" customFormat="1" ht="14.25" x14ac:dyDescent="0.15">
      <c r="B127" s="531"/>
      <c r="D127" s="532"/>
    </row>
    <row r="128" spans="2:4" s="530" customFormat="1" ht="14.25" x14ac:dyDescent="0.15">
      <c r="B128" s="531"/>
      <c r="D128" s="532"/>
    </row>
    <row r="129" spans="2:4" s="530" customFormat="1" ht="14.25" x14ac:dyDescent="0.15">
      <c r="B129" s="531"/>
      <c r="D129" s="532"/>
    </row>
    <row r="130" spans="2:4" s="530" customFormat="1" ht="14.25" x14ac:dyDescent="0.15">
      <c r="B130" s="531"/>
      <c r="D130" s="532"/>
    </row>
    <row r="131" spans="2:4" s="530" customFormat="1" ht="14.25" x14ac:dyDescent="0.15">
      <c r="B131" s="531"/>
      <c r="D131" s="532"/>
    </row>
    <row r="132" spans="2:4" s="530" customFormat="1" ht="14.25" x14ac:dyDescent="0.15">
      <c r="B132" s="531"/>
      <c r="D132" s="532"/>
    </row>
    <row r="133" spans="2:4" s="530" customFormat="1" ht="14.25" x14ac:dyDescent="0.15">
      <c r="B133" s="531"/>
      <c r="D133" s="532"/>
    </row>
    <row r="134" spans="2:4" s="530" customFormat="1" ht="14.25" x14ac:dyDescent="0.15">
      <c r="B134" s="531"/>
      <c r="D134" s="532"/>
    </row>
    <row r="135" spans="2:4" s="530" customFormat="1" ht="14.25" x14ac:dyDescent="0.15">
      <c r="B135" s="531"/>
      <c r="D135" s="532"/>
    </row>
    <row r="136" spans="2:4" s="530" customFormat="1" ht="14.25" x14ac:dyDescent="0.15">
      <c r="B136" s="531"/>
      <c r="D136" s="532"/>
    </row>
    <row r="137" spans="2:4" s="530" customFormat="1" ht="14.25" x14ac:dyDescent="0.15">
      <c r="B137" s="531"/>
      <c r="D137" s="532"/>
    </row>
    <row r="138" spans="2:4" s="530" customFormat="1" ht="14.25" x14ac:dyDescent="0.15">
      <c r="B138" s="531"/>
      <c r="D138" s="532"/>
    </row>
    <row r="139" spans="2:4" s="530" customFormat="1" ht="14.25" x14ac:dyDescent="0.15">
      <c r="B139" s="531"/>
      <c r="D139" s="532"/>
    </row>
    <row r="140" spans="2:4" s="530" customFormat="1" ht="14.25" x14ac:dyDescent="0.15">
      <c r="B140" s="531"/>
      <c r="D140" s="532"/>
    </row>
    <row r="141" spans="2:4" s="530" customFormat="1" ht="14.25" x14ac:dyDescent="0.15">
      <c r="B141" s="531"/>
      <c r="D141" s="532"/>
    </row>
    <row r="142" spans="2:4" s="530" customFormat="1" ht="14.25" x14ac:dyDescent="0.15">
      <c r="B142" s="531"/>
      <c r="D142" s="532"/>
    </row>
    <row r="143" spans="2:4" s="530" customFormat="1" ht="14.25" x14ac:dyDescent="0.15">
      <c r="B143" s="531"/>
      <c r="D143" s="532"/>
    </row>
    <row r="144" spans="2:4" s="530" customFormat="1" ht="14.25" x14ac:dyDescent="0.15">
      <c r="B144" s="531"/>
      <c r="D144" s="532"/>
    </row>
    <row r="145" spans="2:4" s="530" customFormat="1" ht="14.25" x14ac:dyDescent="0.15">
      <c r="B145" s="531"/>
      <c r="D145" s="532"/>
    </row>
    <row r="146" spans="2:4" s="530" customFormat="1" ht="14.25" x14ac:dyDescent="0.15">
      <c r="B146" s="531"/>
      <c r="D146" s="532"/>
    </row>
    <row r="147" spans="2:4" s="530" customFormat="1" ht="14.25" x14ac:dyDescent="0.15">
      <c r="B147" s="531"/>
      <c r="D147" s="532"/>
    </row>
    <row r="148" spans="2:4" s="530" customFormat="1" ht="14.25" x14ac:dyDescent="0.15">
      <c r="B148" s="531"/>
      <c r="D148" s="532"/>
    </row>
    <row r="149" spans="2:4" s="530" customFormat="1" ht="14.25" x14ac:dyDescent="0.15">
      <c r="B149" s="531"/>
      <c r="D149" s="532"/>
    </row>
    <row r="150" spans="2:4" s="530" customFormat="1" ht="14.25" x14ac:dyDescent="0.15">
      <c r="B150" s="531"/>
      <c r="D150" s="532"/>
    </row>
    <row r="151" spans="2:4" s="530" customFormat="1" ht="14.25" x14ac:dyDescent="0.15">
      <c r="B151" s="531"/>
      <c r="D151" s="532"/>
    </row>
    <row r="152" spans="2:4" s="530" customFormat="1" ht="14.25" x14ac:dyDescent="0.15">
      <c r="B152" s="531"/>
      <c r="D152" s="532"/>
    </row>
    <row r="153" spans="2:4" s="530" customFormat="1" ht="14.25" x14ac:dyDescent="0.15">
      <c r="B153" s="531"/>
      <c r="D153" s="532"/>
    </row>
    <row r="154" spans="2:4" s="530" customFormat="1" ht="14.25" x14ac:dyDescent="0.15">
      <c r="B154" s="531"/>
      <c r="D154" s="532"/>
    </row>
    <row r="155" spans="2:4" s="530" customFormat="1" ht="14.25" x14ac:dyDescent="0.15">
      <c r="B155" s="531"/>
      <c r="D155" s="532"/>
    </row>
    <row r="156" spans="2:4" s="530" customFormat="1" ht="14.25" x14ac:dyDescent="0.15">
      <c r="B156" s="531"/>
      <c r="D156" s="532"/>
    </row>
    <row r="157" spans="2:4" s="530" customFormat="1" ht="14.25" x14ac:dyDescent="0.15">
      <c r="B157" s="531"/>
      <c r="D157" s="532"/>
    </row>
    <row r="158" spans="2:4" s="530" customFormat="1" ht="14.25" x14ac:dyDescent="0.15">
      <c r="B158" s="531"/>
      <c r="D158" s="532"/>
    </row>
    <row r="159" spans="2:4" s="530" customFormat="1" ht="14.25" x14ac:dyDescent="0.15">
      <c r="B159" s="531"/>
      <c r="D159" s="532"/>
    </row>
    <row r="160" spans="2:4" s="530" customFormat="1" ht="14.25" x14ac:dyDescent="0.15">
      <c r="B160" s="531"/>
      <c r="D160" s="532"/>
    </row>
    <row r="161" spans="2:4" s="530" customFormat="1" ht="14.25" x14ac:dyDescent="0.15">
      <c r="B161" s="531"/>
      <c r="D161" s="532"/>
    </row>
    <row r="162" spans="2:4" s="530" customFormat="1" ht="14.25" x14ac:dyDescent="0.15">
      <c r="B162" s="531"/>
      <c r="D162" s="532"/>
    </row>
    <row r="163" spans="2:4" s="530" customFormat="1" ht="14.25" x14ac:dyDescent="0.15">
      <c r="B163" s="531"/>
      <c r="D163" s="532"/>
    </row>
    <row r="164" spans="2:4" s="530" customFormat="1" ht="14.25" x14ac:dyDescent="0.15">
      <c r="B164" s="531"/>
      <c r="D164" s="532"/>
    </row>
    <row r="165" spans="2:4" s="530" customFormat="1" ht="14.25" x14ac:dyDescent="0.15">
      <c r="B165" s="531"/>
      <c r="D165" s="532"/>
    </row>
    <row r="166" spans="2:4" s="530" customFormat="1" ht="14.25" x14ac:dyDescent="0.15">
      <c r="B166" s="531"/>
      <c r="D166" s="532"/>
    </row>
    <row r="167" spans="2:4" s="530" customFormat="1" ht="14.25" x14ac:dyDescent="0.15">
      <c r="B167" s="531"/>
      <c r="D167" s="532"/>
    </row>
    <row r="168" spans="2:4" s="530" customFormat="1" ht="14.25" x14ac:dyDescent="0.15">
      <c r="B168" s="531"/>
      <c r="D168" s="532"/>
    </row>
    <row r="169" spans="2:4" s="530" customFormat="1" ht="14.25" x14ac:dyDescent="0.15">
      <c r="B169" s="531"/>
      <c r="D169" s="532"/>
    </row>
    <row r="170" spans="2:4" s="530" customFormat="1" ht="14.25" x14ac:dyDescent="0.15">
      <c r="B170" s="531"/>
      <c r="D170" s="532"/>
    </row>
    <row r="171" spans="2:4" s="530" customFormat="1" ht="14.25" x14ac:dyDescent="0.15">
      <c r="B171" s="531"/>
      <c r="D171" s="532"/>
    </row>
    <row r="172" spans="2:4" s="530" customFormat="1" ht="14.25" x14ac:dyDescent="0.15">
      <c r="B172" s="531"/>
      <c r="D172" s="532"/>
    </row>
    <row r="173" spans="2:4" s="530" customFormat="1" ht="14.25" x14ac:dyDescent="0.15">
      <c r="B173" s="531"/>
      <c r="D173" s="532"/>
    </row>
    <row r="174" spans="2:4" s="530" customFormat="1" ht="14.25" x14ac:dyDescent="0.15">
      <c r="B174" s="531"/>
      <c r="D174" s="532"/>
    </row>
    <row r="175" spans="2:4" s="530" customFormat="1" ht="14.25" x14ac:dyDescent="0.15">
      <c r="B175" s="531"/>
      <c r="D175" s="532"/>
    </row>
    <row r="176" spans="2:4" s="530" customFormat="1" ht="14.25" x14ac:dyDescent="0.15">
      <c r="B176" s="531"/>
      <c r="D176" s="532"/>
    </row>
    <row r="177" spans="2:4" s="530" customFormat="1" ht="14.25" x14ac:dyDescent="0.15">
      <c r="B177" s="531"/>
      <c r="D177" s="532"/>
    </row>
    <row r="178" spans="2:4" s="530" customFormat="1" ht="14.25" x14ac:dyDescent="0.15">
      <c r="B178" s="531"/>
      <c r="D178" s="532"/>
    </row>
    <row r="179" spans="2:4" s="530" customFormat="1" ht="14.25" x14ac:dyDescent="0.15">
      <c r="B179" s="531"/>
      <c r="D179" s="532"/>
    </row>
    <row r="180" spans="2:4" s="530" customFormat="1" ht="14.25" x14ac:dyDescent="0.15">
      <c r="B180" s="531"/>
      <c r="D180" s="532"/>
    </row>
    <row r="181" spans="2:4" s="530" customFormat="1" ht="14.25" x14ac:dyDescent="0.15">
      <c r="B181" s="531"/>
      <c r="D181" s="532"/>
    </row>
    <row r="182" spans="2:4" s="530" customFormat="1" ht="14.25" x14ac:dyDescent="0.15">
      <c r="B182" s="531"/>
      <c r="D182" s="532"/>
    </row>
    <row r="183" spans="2:4" s="530" customFormat="1" ht="14.25" x14ac:dyDescent="0.15">
      <c r="B183" s="531"/>
      <c r="D183" s="532"/>
    </row>
    <row r="184" spans="2:4" s="530" customFormat="1" ht="14.25" x14ac:dyDescent="0.15">
      <c r="B184" s="531"/>
      <c r="D184" s="532"/>
    </row>
    <row r="185" spans="2:4" s="530" customFormat="1" ht="14.25" x14ac:dyDescent="0.15">
      <c r="B185" s="531"/>
      <c r="D185" s="532"/>
    </row>
    <row r="186" spans="2:4" s="530" customFormat="1" ht="14.25" x14ac:dyDescent="0.15">
      <c r="B186" s="531"/>
      <c r="D186" s="532"/>
    </row>
    <row r="187" spans="2:4" s="530" customFormat="1" ht="14.25" x14ac:dyDescent="0.15">
      <c r="B187" s="531"/>
      <c r="D187" s="532"/>
    </row>
    <row r="188" spans="2:4" s="530" customFormat="1" ht="14.25" x14ac:dyDescent="0.15">
      <c r="B188" s="531"/>
      <c r="D188" s="532"/>
    </row>
    <row r="189" spans="2:4" s="530" customFormat="1" ht="14.25" x14ac:dyDescent="0.15">
      <c r="B189" s="531"/>
      <c r="D189" s="532"/>
    </row>
    <row r="190" spans="2:4" s="530" customFormat="1" ht="14.25" x14ac:dyDescent="0.15">
      <c r="B190" s="531"/>
      <c r="D190" s="532"/>
    </row>
    <row r="191" spans="2:4" s="530" customFormat="1" ht="14.25" x14ac:dyDescent="0.15">
      <c r="B191" s="531"/>
      <c r="D191" s="532"/>
    </row>
    <row r="192" spans="2:4" s="530" customFormat="1" ht="14.25" x14ac:dyDescent="0.15">
      <c r="B192" s="531"/>
      <c r="D192" s="532"/>
    </row>
    <row r="193" spans="2:4" s="530" customFormat="1" ht="14.25" x14ac:dyDescent="0.15">
      <c r="B193" s="531"/>
      <c r="D193" s="532"/>
    </row>
    <row r="194" spans="2:4" s="530" customFormat="1" ht="14.25" x14ac:dyDescent="0.15">
      <c r="B194" s="531"/>
      <c r="D194" s="532"/>
    </row>
    <row r="195" spans="2:4" s="530" customFormat="1" ht="14.25" x14ac:dyDescent="0.15">
      <c r="B195" s="531"/>
      <c r="D195" s="532"/>
    </row>
    <row r="196" spans="2:4" s="530" customFormat="1" ht="14.25" x14ac:dyDescent="0.15">
      <c r="B196" s="531"/>
      <c r="D196" s="532"/>
    </row>
    <row r="197" spans="2:4" s="530" customFormat="1" ht="14.25" x14ac:dyDescent="0.15">
      <c r="B197" s="531"/>
      <c r="D197" s="532"/>
    </row>
    <row r="198" spans="2:4" s="530" customFormat="1" ht="14.25" x14ac:dyDescent="0.15">
      <c r="B198" s="531"/>
      <c r="D198" s="532"/>
    </row>
    <row r="199" spans="2:4" s="530" customFormat="1" ht="14.25" x14ac:dyDescent="0.15">
      <c r="B199" s="531"/>
      <c r="D199" s="532"/>
    </row>
    <row r="200" spans="2:4" s="530" customFormat="1" ht="14.25" x14ac:dyDescent="0.15">
      <c r="B200" s="531"/>
      <c r="D200" s="532"/>
    </row>
    <row r="201" spans="2:4" s="530" customFormat="1" ht="14.25" x14ac:dyDescent="0.15">
      <c r="B201" s="531"/>
      <c r="D201" s="532"/>
    </row>
    <row r="202" spans="2:4" s="530" customFormat="1" ht="14.25" x14ac:dyDescent="0.15">
      <c r="B202" s="531"/>
      <c r="D202" s="532"/>
    </row>
    <row r="203" spans="2:4" s="530" customFormat="1" ht="14.25" x14ac:dyDescent="0.15">
      <c r="B203" s="531"/>
      <c r="D203" s="532"/>
    </row>
    <row r="204" spans="2:4" s="530" customFormat="1" ht="14.25" x14ac:dyDescent="0.15">
      <c r="B204" s="531"/>
      <c r="D204" s="532"/>
    </row>
    <row r="205" spans="2:4" s="530" customFormat="1" ht="14.25" x14ac:dyDescent="0.15">
      <c r="B205" s="531"/>
      <c r="D205" s="532"/>
    </row>
    <row r="206" spans="2:4" s="530" customFormat="1" ht="14.25" x14ac:dyDescent="0.15">
      <c r="B206" s="531"/>
      <c r="D206" s="532"/>
    </row>
    <row r="207" spans="2:4" s="530" customFormat="1" ht="14.25" x14ac:dyDescent="0.15">
      <c r="B207" s="531"/>
      <c r="D207" s="532"/>
    </row>
    <row r="208" spans="2:4" s="530" customFormat="1" ht="14.25" x14ac:dyDescent="0.15">
      <c r="B208" s="531"/>
      <c r="D208" s="532"/>
    </row>
    <row r="209" spans="2:4" s="530" customFormat="1" ht="14.25" x14ac:dyDescent="0.15">
      <c r="B209" s="531"/>
      <c r="D209" s="532"/>
    </row>
    <row r="210" spans="2:4" s="530" customFormat="1" ht="14.25" x14ac:dyDescent="0.15">
      <c r="B210" s="531"/>
      <c r="D210" s="532"/>
    </row>
    <row r="211" spans="2:4" s="530" customFormat="1" ht="14.25" x14ac:dyDescent="0.15">
      <c r="B211" s="531"/>
      <c r="D211" s="532"/>
    </row>
    <row r="212" spans="2:4" s="530" customFormat="1" ht="14.25" x14ac:dyDescent="0.15">
      <c r="B212" s="531"/>
      <c r="D212" s="532"/>
    </row>
    <row r="213" spans="2:4" s="530" customFormat="1" ht="14.25" x14ac:dyDescent="0.15">
      <c r="B213" s="531"/>
      <c r="D213" s="532"/>
    </row>
    <row r="214" spans="2:4" s="530" customFormat="1" ht="14.25" x14ac:dyDescent="0.15">
      <c r="B214" s="531"/>
      <c r="D214" s="532"/>
    </row>
    <row r="215" spans="2:4" s="530" customFormat="1" ht="14.25" x14ac:dyDescent="0.15">
      <c r="B215" s="531"/>
      <c r="D215" s="532"/>
    </row>
    <row r="216" spans="2:4" s="530" customFormat="1" ht="14.25" x14ac:dyDescent="0.15">
      <c r="B216" s="531"/>
      <c r="D216" s="532"/>
    </row>
    <row r="217" spans="2:4" s="530" customFormat="1" ht="14.25" x14ac:dyDescent="0.15">
      <c r="B217" s="531"/>
      <c r="D217" s="532"/>
    </row>
    <row r="218" spans="2:4" s="530" customFormat="1" ht="14.25" x14ac:dyDescent="0.15">
      <c r="B218" s="531"/>
      <c r="D218" s="532"/>
    </row>
    <row r="219" spans="2:4" s="530" customFormat="1" ht="14.25" x14ac:dyDescent="0.15">
      <c r="B219" s="531"/>
      <c r="D219" s="532"/>
    </row>
    <row r="220" spans="2:4" s="530" customFormat="1" ht="14.25" x14ac:dyDescent="0.15">
      <c r="B220" s="531"/>
      <c r="D220" s="532"/>
    </row>
    <row r="221" spans="2:4" s="530" customFormat="1" ht="14.25" x14ac:dyDescent="0.15">
      <c r="B221" s="531"/>
      <c r="D221" s="532"/>
    </row>
    <row r="222" spans="2:4" s="530" customFormat="1" ht="14.25" x14ac:dyDescent="0.15">
      <c r="B222" s="531"/>
      <c r="D222" s="532"/>
    </row>
    <row r="223" spans="2:4" s="530" customFormat="1" ht="14.25" x14ac:dyDescent="0.15">
      <c r="B223" s="531"/>
      <c r="D223" s="532"/>
    </row>
    <row r="224" spans="2:4" s="530" customFormat="1" ht="14.25" x14ac:dyDescent="0.15">
      <c r="B224" s="531"/>
      <c r="D224" s="532"/>
    </row>
    <row r="225" spans="2:4" s="530" customFormat="1" ht="14.25" x14ac:dyDescent="0.15">
      <c r="B225" s="531"/>
      <c r="D225" s="532"/>
    </row>
    <row r="226" spans="2:4" s="530" customFormat="1" ht="14.25" x14ac:dyDescent="0.15">
      <c r="B226" s="531"/>
      <c r="D226" s="532"/>
    </row>
    <row r="227" spans="2:4" s="530" customFormat="1" ht="14.25" x14ac:dyDescent="0.15">
      <c r="B227" s="531"/>
      <c r="D227" s="532"/>
    </row>
    <row r="228" spans="2:4" s="530" customFormat="1" ht="14.25" x14ac:dyDescent="0.15">
      <c r="B228" s="531"/>
      <c r="D228" s="532"/>
    </row>
    <row r="229" spans="2:4" s="530" customFormat="1" ht="14.25" x14ac:dyDescent="0.15">
      <c r="B229" s="531"/>
      <c r="D229" s="532"/>
    </row>
    <row r="230" spans="2:4" s="530" customFormat="1" ht="14.25" x14ac:dyDescent="0.15">
      <c r="B230" s="531"/>
      <c r="D230" s="532"/>
    </row>
    <row r="231" spans="2:4" s="530" customFormat="1" ht="14.25" x14ac:dyDescent="0.15">
      <c r="B231" s="531"/>
      <c r="D231" s="532"/>
    </row>
    <row r="232" spans="2:4" s="530" customFormat="1" ht="14.25" x14ac:dyDescent="0.15">
      <c r="B232" s="531"/>
      <c r="D232" s="532"/>
    </row>
    <row r="233" spans="2:4" s="530" customFormat="1" ht="14.25" x14ac:dyDescent="0.15">
      <c r="B233" s="531"/>
      <c r="D233" s="532"/>
    </row>
    <row r="234" spans="2:4" s="530" customFormat="1" ht="14.25" x14ac:dyDescent="0.15">
      <c r="B234" s="531"/>
      <c r="D234" s="532"/>
    </row>
    <row r="235" spans="2:4" s="530" customFormat="1" ht="14.25" x14ac:dyDescent="0.15">
      <c r="B235" s="531"/>
      <c r="D235" s="532"/>
    </row>
    <row r="236" spans="2:4" s="530" customFormat="1" ht="14.25" x14ac:dyDescent="0.15">
      <c r="B236" s="531"/>
      <c r="D236" s="532"/>
    </row>
    <row r="237" spans="2:4" s="530" customFormat="1" ht="14.25" x14ac:dyDescent="0.15">
      <c r="B237" s="531"/>
      <c r="D237" s="532"/>
    </row>
    <row r="238" spans="2:4" s="530" customFormat="1" ht="14.25" x14ac:dyDescent="0.15">
      <c r="B238" s="531"/>
      <c r="D238" s="532"/>
    </row>
    <row r="239" spans="2:4" s="530" customFormat="1" ht="14.25" x14ac:dyDescent="0.15">
      <c r="B239" s="531"/>
      <c r="D239" s="532"/>
    </row>
    <row r="240" spans="2:4" s="530" customFormat="1" ht="14.25" x14ac:dyDescent="0.15">
      <c r="B240" s="531"/>
      <c r="D240" s="532"/>
    </row>
    <row r="241" spans="2:4" s="530" customFormat="1" ht="14.25" x14ac:dyDescent="0.15">
      <c r="B241" s="531"/>
      <c r="D241" s="532"/>
    </row>
    <row r="242" spans="2:4" s="530" customFormat="1" ht="14.25" x14ac:dyDescent="0.15">
      <c r="B242" s="531"/>
      <c r="D242" s="532"/>
    </row>
    <row r="243" spans="2:4" s="530" customFormat="1" ht="14.25" x14ac:dyDescent="0.15">
      <c r="B243" s="531"/>
      <c r="D243" s="532"/>
    </row>
    <row r="244" spans="2:4" s="530" customFormat="1" ht="14.25" x14ac:dyDescent="0.15">
      <c r="B244" s="531"/>
      <c r="D244" s="532"/>
    </row>
    <row r="245" spans="2:4" s="530" customFormat="1" ht="14.25" x14ac:dyDescent="0.15">
      <c r="B245" s="531"/>
      <c r="D245" s="532"/>
    </row>
    <row r="246" spans="2:4" s="530" customFormat="1" ht="14.25" x14ac:dyDescent="0.15">
      <c r="B246" s="531"/>
      <c r="D246" s="532"/>
    </row>
    <row r="247" spans="2:4" s="530" customFormat="1" ht="14.25" x14ac:dyDescent="0.15">
      <c r="B247" s="531"/>
      <c r="D247" s="532"/>
    </row>
    <row r="248" spans="2:4" s="530" customFormat="1" ht="14.25" x14ac:dyDescent="0.15">
      <c r="B248" s="531"/>
      <c r="D248" s="532"/>
    </row>
    <row r="249" spans="2:4" s="530" customFormat="1" ht="14.25" x14ac:dyDescent="0.15">
      <c r="B249" s="531"/>
      <c r="D249" s="532"/>
    </row>
    <row r="250" spans="2:4" s="530" customFormat="1" ht="14.25" x14ac:dyDescent="0.15">
      <c r="B250" s="531"/>
      <c r="D250" s="532"/>
    </row>
    <row r="251" spans="2:4" s="530" customFormat="1" ht="14.25" x14ac:dyDescent="0.15">
      <c r="B251" s="531"/>
      <c r="D251" s="532"/>
    </row>
    <row r="252" spans="2:4" s="530" customFormat="1" ht="14.25" x14ac:dyDescent="0.15">
      <c r="B252" s="531"/>
      <c r="D252" s="532"/>
    </row>
    <row r="253" spans="2:4" s="530" customFormat="1" ht="14.25" x14ac:dyDescent="0.15">
      <c r="B253" s="531"/>
      <c r="D253" s="532"/>
    </row>
    <row r="254" spans="2:4" s="530" customFormat="1" ht="14.25" x14ac:dyDescent="0.15">
      <c r="B254" s="531"/>
      <c r="D254" s="532"/>
    </row>
    <row r="255" spans="2:4" s="530" customFormat="1" ht="14.25" x14ac:dyDescent="0.15">
      <c r="B255" s="531"/>
      <c r="D255" s="532"/>
    </row>
    <row r="256" spans="2:4" s="530" customFormat="1" ht="14.25" x14ac:dyDescent="0.15">
      <c r="B256" s="531"/>
      <c r="D256" s="532"/>
    </row>
    <row r="257" spans="2:4" s="530" customFormat="1" ht="14.25" x14ac:dyDescent="0.15">
      <c r="B257" s="531"/>
      <c r="D257" s="532"/>
    </row>
    <row r="258" spans="2:4" s="530" customFormat="1" ht="14.25" x14ac:dyDescent="0.15">
      <c r="B258" s="531"/>
      <c r="D258" s="532"/>
    </row>
    <row r="259" spans="2:4" s="530" customFormat="1" ht="14.25" x14ac:dyDescent="0.15">
      <c r="B259" s="531"/>
      <c r="D259" s="532"/>
    </row>
    <row r="260" spans="2:4" s="530" customFormat="1" ht="14.25" x14ac:dyDescent="0.15">
      <c r="B260" s="531"/>
      <c r="D260" s="532"/>
    </row>
    <row r="261" spans="2:4" s="530" customFormat="1" ht="14.25" x14ac:dyDescent="0.15">
      <c r="B261" s="531"/>
      <c r="D261" s="532"/>
    </row>
    <row r="262" spans="2:4" s="530" customFormat="1" ht="14.25" x14ac:dyDescent="0.15">
      <c r="B262" s="531"/>
      <c r="D262" s="532"/>
    </row>
    <row r="263" spans="2:4" s="530" customFormat="1" ht="14.25" x14ac:dyDescent="0.15">
      <c r="B263" s="531"/>
      <c r="D263" s="532"/>
    </row>
    <row r="264" spans="2:4" s="530" customFormat="1" ht="14.25" x14ac:dyDescent="0.15">
      <c r="B264" s="531"/>
      <c r="D264" s="532"/>
    </row>
    <row r="265" spans="2:4" s="530" customFormat="1" ht="14.25" x14ac:dyDescent="0.15">
      <c r="B265" s="531"/>
      <c r="D265" s="532"/>
    </row>
    <row r="266" spans="2:4" s="530" customFormat="1" ht="14.25" x14ac:dyDescent="0.15">
      <c r="B266" s="531"/>
      <c r="D266" s="532"/>
    </row>
    <row r="267" spans="2:4" s="530" customFormat="1" ht="14.25" x14ac:dyDescent="0.15">
      <c r="B267" s="531"/>
      <c r="D267" s="532"/>
    </row>
    <row r="268" spans="2:4" s="530" customFormat="1" ht="14.25" x14ac:dyDescent="0.15">
      <c r="B268" s="531"/>
      <c r="D268" s="532"/>
    </row>
    <row r="269" spans="2:4" s="530" customFormat="1" ht="14.25" x14ac:dyDescent="0.15">
      <c r="B269" s="531"/>
      <c r="D269" s="532"/>
    </row>
    <row r="270" spans="2:4" s="530" customFormat="1" ht="14.25" x14ac:dyDescent="0.15">
      <c r="B270" s="531"/>
      <c r="D270" s="532"/>
    </row>
    <row r="271" spans="2:4" s="530" customFormat="1" ht="14.25" x14ac:dyDescent="0.15">
      <c r="B271" s="531"/>
      <c r="D271" s="532"/>
    </row>
    <row r="272" spans="2:4" s="530" customFormat="1" ht="14.25" x14ac:dyDescent="0.15">
      <c r="B272" s="531"/>
      <c r="D272" s="532"/>
    </row>
    <row r="273" spans="2:4" s="530" customFormat="1" ht="14.25" x14ac:dyDescent="0.15">
      <c r="B273" s="531"/>
      <c r="D273" s="532"/>
    </row>
    <row r="274" spans="2:4" s="530" customFormat="1" ht="14.25" x14ac:dyDescent="0.15">
      <c r="B274" s="531"/>
      <c r="D274" s="532"/>
    </row>
    <row r="275" spans="2:4" s="530" customFormat="1" ht="14.25" x14ac:dyDescent="0.15">
      <c r="B275" s="531"/>
      <c r="D275" s="532"/>
    </row>
    <row r="276" spans="2:4" s="530" customFormat="1" ht="14.25" x14ac:dyDescent="0.15">
      <c r="B276" s="531"/>
      <c r="D276" s="532"/>
    </row>
    <row r="277" spans="2:4" s="530" customFormat="1" ht="14.25" x14ac:dyDescent="0.15">
      <c r="B277" s="531"/>
      <c r="D277" s="532"/>
    </row>
    <row r="278" spans="2:4" s="530" customFormat="1" ht="14.25" x14ac:dyDescent="0.15">
      <c r="B278" s="531"/>
      <c r="D278" s="532"/>
    </row>
    <row r="279" spans="2:4" s="530" customFormat="1" ht="14.25" x14ac:dyDescent="0.15">
      <c r="B279" s="531"/>
      <c r="D279" s="532"/>
    </row>
    <row r="280" spans="2:4" s="530" customFormat="1" ht="14.25" x14ac:dyDescent="0.15">
      <c r="B280" s="531"/>
      <c r="D280" s="532"/>
    </row>
    <row r="281" spans="2:4" s="530" customFormat="1" ht="14.25" x14ac:dyDescent="0.15">
      <c r="B281" s="531"/>
      <c r="D281" s="532"/>
    </row>
    <row r="282" spans="2:4" s="530" customFormat="1" ht="14.25" x14ac:dyDescent="0.15">
      <c r="B282" s="531"/>
      <c r="D282" s="532"/>
    </row>
    <row r="283" spans="2:4" s="530" customFormat="1" ht="14.25" x14ac:dyDescent="0.15">
      <c r="B283" s="531"/>
      <c r="D283" s="532"/>
    </row>
    <row r="284" spans="2:4" s="530" customFormat="1" ht="14.25" x14ac:dyDescent="0.15">
      <c r="B284" s="531"/>
      <c r="D284" s="532"/>
    </row>
    <row r="285" spans="2:4" s="530" customFormat="1" ht="14.25" x14ac:dyDescent="0.15">
      <c r="B285" s="531"/>
      <c r="D285" s="532"/>
    </row>
    <row r="286" spans="2:4" s="530" customFormat="1" ht="14.25" x14ac:dyDescent="0.15">
      <c r="B286" s="531"/>
      <c r="D286" s="532"/>
    </row>
    <row r="287" spans="2:4" s="530" customFormat="1" ht="14.25" x14ac:dyDescent="0.15">
      <c r="B287" s="531"/>
      <c r="D287" s="532"/>
    </row>
    <row r="288" spans="2:4" s="530" customFormat="1" ht="14.25" x14ac:dyDescent="0.15">
      <c r="B288" s="531"/>
      <c r="D288" s="532"/>
    </row>
    <row r="289" spans="2:4" s="530" customFormat="1" ht="14.25" x14ac:dyDescent="0.15">
      <c r="B289" s="531"/>
      <c r="D289" s="532"/>
    </row>
    <row r="290" spans="2:4" s="530" customFormat="1" ht="14.25" x14ac:dyDescent="0.15">
      <c r="B290" s="531"/>
      <c r="D290" s="532"/>
    </row>
    <row r="291" spans="2:4" s="530" customFormat="1" ht="14.25" x14ac:dyDescent="0.15">
      <c r="B291" s="531"/>
      <c r="D291" s="532"/>
    </row>
    <row r="292" spans="2:4" s="530" customFormat="1" ht="14.25" x14ac:dyDescent="0.15">
      <c r="B292" s="531"/>
      <c r="D292" s="532"/>
    </row>
    <row r="293" spans="2:4" s="530" customFormat="1" ht="14.25" x14ac:dyDescent="0.15">
      <c r="B293" s="531"/>
      <c r="D293" s="532"/>
    </row>
    <row r="294" spans="2:4" s="530" customFormat="1" ht="14.25" x14ac:dyDescent="0.15">
      <c r="B294" s="531"/>
      <c r="D294" s="532"/>
    </row>
    <row r="295" spans="2:4" s="530" customFormat="1" ht="14.25" x14ac:dyDescent="0.15">
      <c r="B295" s="531"/>
      <c r="D295" s="532"/>
    </row>
    <row r="296" spans="2:4" s="530" customFormat="1" ht="14.25" x14ac:dyDescent="0.15">
      <c r="B296" s="531"/>
      <c r="D296" s="532"/>
    </row>
    <row r="297" spans="2:4" s="530" customFormat="1" ht="14.25" x14ac:dyDescent="0.15">
      <c r="B297" s="531"/>
      <c r="D297" s="532"/>
    </row>
    <row r="298" spans="2:4" s="530" customFormat="1" ht="14.25" x14ac:dyDescent="0.15">
      <c r="B298" s="531"/>
      <c r="D298" s="532"/>
    </row>
    <row r="299" spans="2:4" s="530" customFormat="1" ht="14.25" x14ac:dyDescent="0.15">
      <c r="B299" s="531"/>
      <c r="D299" s="532"/>
    </row>
    <row r="300" spans="2:4" s="530" customFormat="1" ht="14.25" x14ac:dyDescent="0.15">
      <c r="B300" s="531"/>
      <c r="D300" s="532"/>
    </row>
    <row r="301" spans="2:4" s="530" customFormat="1" ht="14.25" x14ac:dyDescent="0.15">
      <c r="B301" s="531"/>
      <c r="D301" s="532"/>
    </row>
    <row r="302" spans="2:4" s="530" customFormat="1" ht="14.25" x14ac:dyDescent="0.15">
      <c r="B302" s="531"/>
      <c r="D302" s="532"/>
    </row>
    <row r="303" spans="2:4" s="530" customFormat="1" ht="14.25" x14ac:dyDescent="0.15">
      <c r="B303" s="531"/>
      <c r="D303" s="532"/>
    </row>
    <row r="304" spans="2:4" s="530" customFormat="1" ht="14.25" x14ac:dyDescent="0.15">
      <c r="B304" s="531"/>
      <c r="D304" s="532"/>
    </row>
    <row r="305" spans="2:4" s="530" customFormat="1" ht="14.25" x14ac:dyDescent="0.15">
      <c r="B305" s="531"/>
      <c r="D305" s="532"/>
    </row>
    <row r="306" spans="2:4" s="530" customFormat="1" ht="14.25" x14ac:dyDescent="0.15">
      <c r="B306" s="531"/>
      <c r="D306" s="532"/>
    </row>
    <row r="307" spans="2:4" s="530" customFormat="1" ht="14.25" x14ac:dyDescent="0.15">
      <c r="B307" s="531"/>
      <c r="D307" s="532"/>
    </row>
    <row r="308" spans="2:4" s="530" customFormat="1" ht="14.25" x14ac:dyDescent="0.15">
      <c r="B308" s="531"/>
      <c r="D308" s="532"/>
    </row>
    <row r="309" spans="2:4" s="530" customFormat="1" ht="14.25" x14ac:dyDescent="0.15">
      <c r="B309" s="531"/>
      <c r="D309" s="532"/>
    </row>
    <row r="310" spans="2:4" s="530" customFormat="1" ht="14.25" x14ac:dyDescent="0.15">
      <c r="B310" s="531"/>
      <c r="D310" s="532"/>
    </row>
    <row r="311" spans="2:4" s="530" customFormat="1" ht="14.25" x14ac:dyDescent="0.15">
      <c r="B311" s="531"/>
      <c r="D311" s="532"/>
    </row>
    <row r="312" spans="2:4" s="530" customFormat="1" ht="14.25" x14ac:dyDescent="0.15">
      <c r="B312" s="531"/>
      <c r="D312" s="532"/>
    </row>
    <row r="313" spans="2:4" s="530" customFormat="1" ht="14.25" x14ac:dyDescent="0.15">
      <c r="B313" s="531"/>
      <c r="D313" s="532"/>
    </row>
    <row r="314" spans="2:4" s="530" customFormat="1" ht="14.25" x14ac:dyDescent="0.15">
      <c r="B314" s="531"/>
      <c r="D314" s="532"/>
    </row>
    <row r="315" spans="2:4" s="530" customFormat="1" ht="14.25" x14ac:dyDescent="0.15">
      <c r="B315" s="531"/>
      <c r="D315" s="532"/>
    </row>
    <row r="316" spans="2:4" s="530" customFormat="1" ht="14.25" x14ac:dyDescent="0.15">
      <c r="B316" s="531"/>
      <c r="D316" s="532"/>
    </row>
    <row r="317" spans="2:4" s="530" customFormat="1" ht="14.25" x14ac:dyDescent="0.15">
      <c r="B317" s="531"/>
      <c r="D317" s="532"/>
    </row>
    <row r="318" spans="2:4" s="530" customFormat="1" ht="14.25" x14ac:dyDescent="0.15">
      <c r="B318" s="531"/>
      <c r="D318" s="532"/>
    </row>
    <row r="319" spans="2:4" s="530" customFormat="1" ht="14.25" x14ac:dyDescent="0.15">
      <c r="B319" s="531"/>
      <c r="D319" s="532"/>
    </row>
    <row r="320" spans="2:4" s="530" customFormat="1" ht="14.25" x14ac:dyDescent="0.15">
      <c r="B320" s="531"/>
      <c r="D320" s="532"/>
    </row>
    <row r="321" spans="2:4" s="530" customFormat="1" ht="14.25" x14ac:dyDescent="0.15">
      <c r="B321" s="531"/>
      <c r="D321" s="532"/>
    </row>
    <row r="322" spans="2:4" s="530" customFormat="1" ht="14.25" x14ac:dyDescent="0.15">
      <c r="B322" s="531"/>
      <c r="D322" s="532"/>
    </row>
    <row r="323" spans="2:4" s="530" customFormat="1" ht="14.25" x14ac:dyDescent="0.15">
      <c r="B323" s="531"/>
      <c r="D323" s="532"/>
    </row>
    <row r="324" spans="2:4" s="530" customFormat="1" ht="14.25" x14ac:dyDescent="0.15">
      <c r="B324" s="531"/>
      <c r="D324" s="532"/>
    </row>
    <row r="325" spans="2:4" s="530" customFormat="1" ht="14.25" x14ac:dyDescent="0.15">
      <c r="B325" s="531"/>
      <c r="D325" s="532"/>
    </row>
    <row r="326" spans="2:4" s="530" customFormat="1" ht="14.25" x14ac:dyDescent="0.15">
      <c r="B326" s="531"/>
      <c r="D326" s="532"/>
    </row>
    <row r="327" spans="2:4" s="530" customFormat="1" ht="14.25" x14ac:dyDescent="0.15">
      <c r="B327" s="531"/>
      <c r="D327" s="532"/>
    </row>
    <row r="328" spans="2:4" s="530" customFormat="1" ht="14.25" x14ac:dyDescent="0.15">
      <c r="B328" s="531"/>
      <c r="D328" s="532"/>
    </row>
    <row r="329" spans="2:4" s="530" customFormat="1" ht="14.25" x14ac:dyDescent="0.15">
      <c r="B329" s="531"/>
      <c r="D329" s="532"/>
    </row>
    <row r="330" spans="2:4" s="530" customFormat="1" ht="14.25" x14ac:dyDescent="0.15">
      <c r="B330" s="531"/>
      <c r="D330" s="532"/>
    </row>
    <row r="331" spans="2:4" s="530" customFormat="1" ht="14.25" x14ac:dyDescent="0.15">
      <c r="B331" s="531"/>
      <c r="D331" s="532"/>
    </row>
    <row r="332" spans="2:4" s="530" customFormat="1" ht="14.25" x14ac:dyDescent="0.15">
      <c r="B332" s="531"/>
      <c r="D332" s="532"/>
    </row>
    <row r="333" spans="2:4" s="530" customFormat="1" ht="14.25" x14ac:dyDescent="0.15">
      <c r="B333" s="531"/>
      <c r="D333" s="532"/>
    </row>
    <row r="334" spans="2:4" s="530" customFormat="1" ht="14.25" x14ac:dyDescent="0.15">
      <c r="B334" s="531"/>
      <c r="D334" s="532"/>
    </row>
    <row r="335" spans="2:4" s="530" customFormat="1" ht="14.25" x14ac:dyDescent="0.15">
      <c r="B335" s="531"/>
      <c r="D335" s="532"/>
    </row>
    <row r="336" spans="2:4" s="530" customFormat="1" ht="14.25" x14ac:dyDescent="0.15">
      <c r="B336" s="531"/>
      <c r="D336" s="532"/>
    </row>
    <row r="337" spans="2:4" s="530" customFormat="1" ht="14.25" x14ac:dyDescent="0.15">
      <c r="B337" s="531"/>
      <c r="D337" s="532"/>
    </row>
    <row r="338" spans="2:4" s="530" customFormat="1" ht="14.25" x14ac:dyDescent="0.15">
      <c r="B338" s="531"/>
      <c r="D338" s="532"/>
    </row>
    <row r="339" spans="2:4" s="530" customFormat="1" ht="14.25" x14ac:dyDescent="0.15">
      <c r="B339" s="531"/>
      <c r="D339" s="532"/>
    </row>
    <row r="340" spans="2:4" s="530" customFormat="1" ht="14.25" x14ac:dyDescent="0.15">
      <c r="B340" s="531"/>
      <c r="D340" s="532"/>
    </row>
    <row r="341" spans="2:4" s="530" customFormat="1" ht="14.25" x14ac:dyDescent="0.15">
      <c r="B341" s="531"/>
      <c r="D341" s="532"/>
    </row>
    <row r="342" spans="2:4" s="530" customFormat="1" ht="14.25" x14ac:dyDescent="0.15">
      <c r="B342" s="531"/>
      <c r="D342" s="532"/>
    </row>
    <row r="343" spans="2:4" s="530" customFormat="1" ht="14.25" x14ac:dyDescent="0.15">
      <c r="B343" s="531"/>
      <c r="D343" s="532"/>
    </row>
    <row r="344" spans="2:4" s="530" customFormat="1" ht="14.25" x14ac:dyDescent="0.15">
      <c r="B344" s="531"/>
      <c r="D344" s="532"/>
    </row>
    <row r="345" spans="2:4" s="530" customFormat="1" ht="14.25" x14ac:dyDescent="0.15">
      <c r="B345" s="531"/>
      <c r="D345" s="532"/>
    </row>
    <row r="346" spans="2:4" s="530" customFormat="1" ht="14.25" x14ac:dyDescent="0.15">
      <c r="B346" s="531"/>
      <c r="D346" s="532"/>
    </row>
    <row r="347" spans="2:4" s="530" customFormat="1" ht="14.25" x14ac:dyDescent="0.15">
      <c r="B347" s="531"/>
      <c r="D347" s="532"/>
    </row>
    <row r="348" spans="2:4" s="530" customFormat="1" ht="14.25" x14ac:dyDescent="0.15">
      <c r="B348" s="531"/>
      <c r="D348" s="532"/>
    </row>
    <row r="349" spans="2:4" s="530" customFormat="1" ht="14.25" x14ac:dyDescent="0.15">
      <c r="B349" s="531"/>
      <c r="D349" s="532"/>
    </row>
    <row r="350" spans="2:4" s="530" customFormat="1" ht="14.25" x14ac:dyDescent="0.15">
      <c r="B350" s="531"/>
      <c r="D350" s="532"/>
    </row>
    <row r="351" spans="2:4" s="530" customFormat="1" ht="14.25" x14ac:dyDescent="0.15">
      <c r="B351" s="531"/>
      <c r="D351" s="532"/>
    </row>
    <row r="352" spans="2:4" s="530" customFormat="1" ht="14.25" x14ac:dyDescent="0.15">
      <c r="B352" s="531"/>
      <c r="D352" s="532"/>
    </row>
    <row r="353" spans="2:4" s="530" customFormat="1" ht="14.25" x14ac:dyDescent="0.15">
      <c r="B353" s="531"/>
      <c r="D353" s="532"/>
    </row>
    <row r="354" spans="2:4" s="530" customFormat="1" ht="14.25" x14ac:dyDescent="0.15">
      <c r="B354" s="531"/>
      <c r="D354" s="532"/>
    </row>
    <row r="355" spans="2:4" s="530" customFormat="1" ht="14.25" x14ac:dyDescent="0.15">
      <c r="B355" s="531"/>
      <c r="D355" s="532"/>
    </row>
    <row r="356" spans="2:4" s="530" customFormat="1" ht="14.25" x14ac:dyDescent="0.15">
      <c r="B356" s="531"/>
      <c r="D356" s="532"/>
    </row>
    <row r="357" spans="2:4" s="530" customFormat="1" ht="14.25" x14ac:dyDescent="0.15">
      <c r="B357" s="531"/>
      <c r="D357" s="532"/>
    </row>
    <row r="358" spans="2:4" s="530" customFormat="1" ht="14.25" x14ac:dyDescent="0.15">
      <c r="B358" s="531"/>
      <c r="D358" s="532"/>
    </row>
    <row r="359" spans="2:4" s="530" customFormat="1" ht="14.25" x14ac:dyDescent="0.15">
      <c r="B359" s="531"/>
      <c r="D359" s="532"/>
    </row>
    <row r="360" spans="2:4" s="530" customFormat="1" ht="14.25" x14ac:dyDescent="0.15">
      <c r="B360" s="531"/>
      <c r="D360" s="532"/>
    </row>
    <row r="361" spans="2:4" s="530" customFormat="1" ht="14.25" x14ac:dyDescent="0.15">
      <c r="B361" s="531"/>
      <c r="D361" s="532"/>
    </row>
    <row r="362" spans="2:4" s="530" customFormat="1" ht="14.25" x14ac:dyDescent="0.15">
      <c r="B362" s="531"/>
      <c r="D362" s="532"/>
    </row>
    <row r="363" spans="2:4" s="530" customFormat="1" ht="14.25" x14ac:dyDescent="0.15">
      <c r="B363" s="531"/>
      <c r="D363" s="532"/>
    </row>
    <row r="364" spans="2:4" s="530" customFormat="1" ht="14.25" x14ac:dyDescent="0.15">
      <c r="B364" s="531"/>
      <c r="D364" s="532"/>
    </row>
    <row r="365" spans="2:4" s="530" customFormat="1" ht="14.25" x14ac:dyDescent="0.15">
      <c r="B365" s="531"/>
      <c r="D365" s="532"/>
    </row>
    <row r="366" spans="2:4" s="530" customFormat="1" ht="14.25" x14ac:dyDescent="0.15">
      <c r="B366" s="531"/>
      <c r="D366" s="532"/>
    </row>
    <row r="367" spans="2:4" s="530" customFormat="1" ht="14.25" x14ac:dyDescent="0.15">
      <c r="B367" s="531"/>
      <c r="D367" s="532"/>
    </row>
    <row r="368" spans="2:4" s="530" customFormat="1" ht="14.25" x14ac:dyDescent="0.15">
      <c r="B368" s="531"/>
      <c r="D368" s="532"/>
    </row>
    <row r="369" spans="2:4" s="530" customFormat="1" ht="14.25" x14ac:dyDescent="0.15">
      <c r="B369" s="531"/>
      <c r="D369" s="532"/>
    </row>
    <row r="370" spans="2:4" s="530" customFormat="1" ht="14.25" x14ac:dyDescent="0.15">
      <c r="B370" s="531"/>
      <c r="D370" s="532"/>
    </row>
    <row r="371" spans="2:4" s="530" customFormat="1" ht="14.25" x14ac:dyDescent="0.15">
      <c r="B371" s="531"/>
      <c r="D371" s="532"/>
    </row>
    <row r="372" spans="2:4" s="530" customFormat="1" ht="14.25" x14ac:dyDescent="0.15">
      <c r="B372" s="531"/>
      <c r="D372" s="532"/>
    </row>
    <row r="373" spans="2:4" s="530" customFormat="1" ht="14.25" x14ac:dyDescent="0.15">
      <c r="B373" s="531"/>
      <c r="D373" s="532"/>
    </row>
    <row r="374" spans="2:4" s="530" customFormat="1" ht="14.25" x14ac:dyDescent="0.15">
      <c r="B374" s="531"/>
      <c r="D374" s="532"/>
    </row>
    <row r="375" spans="2:4" s="530" customFormat="1" ht="14.25" x14ac:dyDescent="0.15">
      <c r="B375" s="531"/>
      <c r="D375" s="532"/>
    </row>
    <row r="376" spans="2:4" s="530" customFormat="1" ht="14.25" x14ac:dyDescent="0.15">
      <c r="B376" s="531"/>
      <c r="D376" s="532"/>
    </row>
    <row r="377" spans="2:4" s="530" customFormat="1" ht="14.25" x14ac:dyDescent="0.15">
      <c r="B377" s="531"/>
      <c r="D377" s="532"/>
    </row>
    <row r="378" spans="2:4" s="530" customFormat="1" ht="14.25" x14ac:dyDescent="0.15">
      <c r="B378" s="531"/>
      <c r="D378" s="532"/>
    </row>
    <row r="379" spans="2:4" s="530" customFormat="1" ht="14.25" x14ac:dyDescent="0.15">
      <c r="B379" s="531"/>
      <c r="D379" s="532"/>
    </row>
    <row r="380" spans="2:4" s="530" customFormat="1" ht="14.25" x14ac:dyDescent="0.15">
      <c r="B380" s="531"/>
      <c r="D380" s="532"/>
    </row>
    <row r="381" spans="2:4" s="530" customFormat="1" ht="14.25" x14ac:dyDescent="0.15">
      <c r="B381" s="531"/>
      <c r="D381" s="532"/>
    </row>
    <row r="382" spans="2:4" s="530" customFormat="1" ht="14.25" x14ac:dyDescent="0.15">
      <c r="B382" s="531"/>
      <c r="D382" s="532"/>
    </row>
    <row r="383" spans="2:4" s="530" customFormat="1" ht="14.25" x14ac:dyDescent="0.15">
      <c r="B383" s="531"/>
      <c r="D383" s="532"/>
    </row>
    <row r="384" spans="2:4" s="530" customFormat="1" ht="14.25" x14ac:dyDescent="0.15">
      <c r="B384" s="531"/>
      <c r="D384" s="532"/>
    </row>
    <row r="385" spans="2:4" s="530" customFormat="1" ht="14.25" x14ac:dyDescent="0.15">
      <c r="B385" s="531"/>
      <c r="D385" s="532"/>
    </row>
    <row r="386" spans="2:4" s="530" customFormat="1" ht="14.25" x14ac:dyDescent="0.15">
      <c r="B386" s="531"/>
      <c r="D386" s="532"/>
    </row>
    <row r="387" spans="2:4" s="530" customFormat="1" ht="14.25" x14ac:dyDescent="0.15">
      <c r="B387" s="531"/>
      <c r="D387" s="532"/>
    </row>
    <row r="388" spans="2:4" s="530" customFormat="1" ht="14.25" x14ac:dyDescent="0.15">
      <c r="B388" s="531"/>
      <c r="D388" s="532"/>
    </row>
    <row r="389" spans="2:4" s="530" customFormat="1" ht="14.25" x14ac:dyDescent="0.15">
      <c r="B389" s="531"/>
      <c r="D389" s="532"/>
    </row>
    <row r="390" spans="2:4" s="530" customFormat="1" ht="14.25" x14ac:dyDescent="0.15">
      <c r="B390" s="531"/>
      <c r="D390" s="532"/>
    </row>
    <row r="391" spans="2:4" s="530" customFormat="1" ht="14.25" x14ac:dyDescent="0.15">
      <c r="B391" s="531"/>
      <c r="D391" s="532"/>
    </row>
    <row r="392" spans="2:4" s="530" customFormat="1" ht="14.25" x14ac:dyDescent="0.15">
      <c r="B392" s="531"/>
      <c r="D392" s="532"/>
    </row>
    <row r="393" spans="2:4" s="530" customFormat="1" ht="14.25" x14ac:dyDescent="0.15">
      <c r="B393" s="531"/>
      <c r="D393" s="532"/>
    </row>
    <row r="394" spans="2:4" s="530" customFormat="1" ht="14.25" x14ac:dyDescent="0.15">
      <c r="B394" s="531"/>
      <c r="D394" s="532"/>
    </row>
    <row r="395" spans="2:4" s="530" customFormat="1" ht="14.25" x14ac:dyDescent="0.15">
      <c r="B395" s="531"/>
      <c r="D395" s="532"/>
    </row>
    <row r="396" spans="2:4" s="530" customFormat="1" ht="14.25" x14ac:dyDescent="0.15">
      <c r="B396" s="531"/>
      <c r="D396" s="532"/>
    </row>
    <row r="397" spans="2:4" s="530" customFormat="1" ht="14.25" x14ac:dyDescent="0.15">
      <c r="B397" s="531"/>
      <c r="D397" s="532"/>
    </row>
    <row r="398" spans="2:4" s="530" customFormat="1" ht="14.25" x14ac:dyDescent="0.15">
      <c r="B398" s="531"/>
      <c r="D398" s="532"/>
    </row>
    <row r="399" spans="2:4" s="530" customFormat="1" ht="14.25" x14ac:dyDescent="0.15">
      <c r="B399" s="531"/>
      <c r="D399" s="532"/>
    </row>
    <row r="400" spans="2:4" s="530" customFormat="1" ht="14.25" x14ac:dyDescent="0.15">
      <c r="B400" s="531"/>
      <c r="D400" s="532"/>
    </row>
    <row r="401" spans="2:4" s="530" customFormat="1" ht="14.25" x14ac:dyDescent="0.15">
      <c r="B401" s="531"/>
      <c r="D401" s="532"/>
    </row>
    <row r="402" spans="2:4" s="530" customFormat="1" ht="14.25" x14ac:dyDescent="0.15">
      <c r="B402" s="531"/>
      <c r="D402" s="532"/>
    </row>
    <row r="403" spans="2:4" s="530" customFormat="1" ht="14.25" x14ac:dyDescent="0.15">
      <c r="B403" s="531"/>
      <c r="D403" s="532"/>
    </row>
    <row r="404" spans="2:4" s="530" customFormat="1" ht="14.25" x14ac:dyDescent="0.15">
      <c r="B404" s="531"/>
      <c r="D404" s="532"/>
    </row>
    <row r="405" spans="2:4" s="530" customFormat="1" ht="14.25" x14ac:dyDescent="0.15">
      <c r="B405" s="531"/>
      <c r="D405" s="532"/>
    </row>
    <row r="406" spans="2:4" s="530" customFormat="1" ht="14.25" x14ac:dyDescent="0.15">
      <c r="B406" s="531"/>
      <c r="D406" s="532"/>
    </row>
    <row r="407" spans="2:4" s="530" customFormat="1" ht="14.25" x14ac:dyDescent="0.15">
      <c r="B407" s="531"/>
      <c r="D407" s="532"/>
    </row>
    <row r="408" spans="2:4" s="530" customFormat="1" ht="14.25" x14ac:dyDescent="0.15">
      <c r="B408" s="531"/>
      <c r="D408" s="532"/>
    </row>
    <row r="409" spans="2:4" s="530" customFormat="1" ht="14.25" x14ac:dyDescent="0.15">
      <c r="B409" s="531"/>
      <c r="D409" s="532"/>
    </row>
    <row r="410" spans="2:4" s="530" customFormat="1" ht="14.25" x14ac:dyDescent="0.15">
      <c r="B410" s="531"/>
      <c r="D410" s="532"/>
    </row>
    <row r="411" spans="2:4" s="530" customFormat="1" ht="14.25" x14ac:dyDescent="0.15">
      <c r="B411" s="531"/>
      <c r="D411" s="532"/>
    </row>
    <row r="412" spans="2:4" s="530" customFormat="1" ht="14.25" x14ac:dyDescent="0.15">
      <c r="B412" s="531"/>
      <c r="D412" s="532"/>
    </row>
    <row r="413" spans="2:4" s="530" customFormat="1" ht="14.25" x14ac:dyDescent="0.15">
      <c r="B413" s="531"/>
      <c r="D413" s="532"/>
    </row>
    <row r="414" spans="2:4" s="530" customFormat="1" ht="14.25" x14ac:dyDescent="0.15">
      <c r="B414" s="531"/>
      <c r="D414" s="532"/>
    </row>
    <row r="415" spans="2:4" s="530" customFormat="1" ht="14.25" x14ac:dyDescent="0.15">
      <c r="B415" s="531"/>
      <c r="D415" s="532"/>
    </row>
    <row r="416" spans="2:4" s="530" customFormat="1" ht="14.25" x14ac:dyDescent="0.15">
      <c r="B416" s="531"/>
      <c r="D416" s="532"/>
    </row>
    <row r="417" spans="2:4" s="530" customFormat="1" ht="14.25" x14ac:dyDescent="0.15">
      <c r="B417" s="531"/>
      <c r="D417" s="532"/>
    </row>
    <row r="418" spans="2:4" s="530" customFormat="1" ht="14.25" x14ac:dyDescent="0.15">
      <c r="B418" s="531"/>
      <c r="D418" s="532"/>
    </row>
    <row r="419" spans="2:4" s="530" customFormat="1" ht="14.25" x14ac:dyDescent="0.15">
      <c r="B419" s="531"/>
      <c r="D419" s="532"/>
    </row>
    <row r="420" spans="2:4" s="530" customFormat="1" ht="14.25" x14ac:dyDescent="0.15">
      <c r="B420" s="531"/>
      <c r="D420" s="532"/>
    </row>
    <row r="421" spans="2:4" s="530" customFormat="1" ht="14.25" x14ac:dyDescent="0.15">
      <c r="B421" s="531"/>
      <c r="D421" s="532"/>
    </row>
    <row r="422" spans="2:4" s="530" customFormat="1" ht="14.25" x14ac:dyDescent="0.15">
      <c r="B422" s="531"/>
      <c r="D422" s="532"/>
    </row>
    <row r="423" spans="2:4" s="530" customFormat="1" ht="14.25" x14ac:dyDescent="0.15">
      <c r="B423" s="531"/>
      <c r="D423" s="532"/>
    </row>
    <row r="424" spans="2:4" s="530" customFormat="1" ht="14.25" x14ac:dyDescent="0.15">
      <c r="B424" s="531"/>
      <c r="D424" s="532"/>
    </row>
    <row r="425" spans="2:4" s="530" customFormat="1" ht="14.25" x14ac:dyDescent="0.15">
      <c r="B425" s="531"/>
      <c r="D425" s="532"/>
    </row>
    <row r="426" spans="2:4" s="530" customFormat="1" ht="14.25" x14ac:dyDescent="0.15">
      <c r="B426" s="531"/>
      <c r="D426" s="532"/>
    </row>
    <row r="427" spans="2:4" s="530" customFormat="1" ht="14.25" x14ac:dyDescent="0.15">
      <c r="B427" s="531"/>
      <c r="D427" s="532"/>
    </row>
    <row r="428" spans="2:4" s="530" customFormat="1" ht="14.25" x14ac:dyDescent="0.15">
      <c r="B428" s="531"/>
      <c r="D428" s="532"/>
    </row>
    <row r="429" spans="2:4" s="530" customFormat="1" ht="14.25" x14ac:dyDescent="0.15">
      <c r="B429" s="531"/>
      <c r="D429" s="532"/>
    </row>
    <row r="430" spans="2:4" s="530" customFormat="1" ht="14.25" x14ac:dyDescent="0.15">
      <c r="B430" s="531"/>
      <c r="D430" s="532"/>
    </row>
    <row r="431" spans="2:4" s="530" customFormat="1" ht="14.25" x14ac:dyDescent="0.15">
      <c r="B431" s="531"/>
      <c r="D431" s="532"/>
    </row>
    <row r="432" spans="2:4" s="530" customFormat="1" ht="14.25" x14ac:dyDescent="0.15">
      <c r="B432" s="531"/>
      <c r="D432" s="532"/>
    </row>
    <row r="433" spans="2:4" s="530" customFormat="1" ht="14.25" x14ac:dyDescent="0.15">
      <c r="B433" s="531"/>
      <c r="D433" s="532"/>
    </row>
    <row r="434" spans="2:4" s="530" customFormat="1" ht="14.25" x14ac:dyDescent="0.15">
      <c r="B434" s="531"/>
      <c r="D434" s="532"/>
    </row>
    <row r="435" spans="2:4" s="530" customFormat="1" ht="14.25" x14ac:dyDescent="0.15">
      <c r="B435" s="531"/>
      <c r="D435" s="532"/>
    </row>
    <row r="436" spans="2:4" s="530" customFormat="1" ht="14.25" x14ac:dyDescent="0.15">
      <c r="B436" s="531"/>
      <c r="D436" s="532"/>
    </row>
    <row r="437" spans="2:4" s="530" customFormat="1" ht="14.25" x14ac:dyDescent="0.15">
      <c r="B437" s="531"/>
      <c r="D437" s="532"/>
    </row>
    <row r="438" spans="2:4" s="530" customFormat="1" ht="14.25" x14ac:dyDescent="0.15">
      <c r="B438" s="531"/>
      <c r="D438" s="532"/>
    </row>
    <row r="439" spans="2:4" s="530" customFormat="1" ht="14.25" x14ac:dyDescent="0.15">
      <c r="B439" s="531"/>
      <c r="D439" s="532"/>
    </row>
    <row r="440" spans="2:4" s="530" customFormat="1" ht="14.25" x14ac:dyDescent="0.15">
      <c r="B440" s="531"/>
      <c r="D440" s="532"/>
    </row>
    <row r="441" spans="2:4" s="530" customFormat="1" ht="14.25" x14ac:dyDescent="0.15">
      <c r="B441" s="531"/>
      <c r="D441" s="532"/>
    </row>
    <row r="442" spans="2:4" s="530" customFormat="1" ht="14.25" x14ac:dyDescent="0.15">
      <c r="B442" s="531"/>
      <c r="D442" s="532"/>
    </row>
    <row r="443" spans="2:4" s="530" customFormat="1" ht="14.25" x14ac:dyDescent="0.15">
      <c r="B443" s="531"/>
      <c r="D443" s="532"/>
    </row>
    <row r="444" spans="2:4" s="530" customFormat="1" ht="14.25" x14ac:dyDescent="0.15">
      <c r="B444" s="531"/>
      <c r="D444" s="532"/>
    </row>
    <row r="445" spans="2:4" s="530" customFormat="1" ht="14.25" x14ac:dyDescent="0.15">
      <c r="B445" s="531"/>
      <c r="D445" s="532"/>
    </row>
    <row r="446" spans="2:4" s="530" customFormat="1" ht="14.25" x14ac:dyDescent="0.15">
      <c r="B446" s="531"/>
      <c r="D446" s="532"/>
    </row>
    <row r="447" spans="2:4" s="530" customFormat="1" ht="14.25" x14ac:dyDescent="0.15">
      <c r="B447" s="531"/>
      <c r="D447" s="532"/>
    </row>
    <row r="448" spans="2:4" s="530" customFormat="1" ht="14.25" x14ac:dyDescent="0.15">
      <c r="B448" s="531"/>
      <c r="D448" s="532"/>
    </row>
    <row r="449" spans="2:4" s="530" customFormat="1" ht="14.25" x14ac:dyDescent="0.15">
      <c r="B449" s="531"/>
      <c r="D449" s="532"/>
    </row>
    <row r="450" spans="2:4" s="530" customFormat="1" ht="14.25" x14ac:dyDescent="0.15">
      <c r="B450" s="531"/>
      <c r="D450" s="532"/>
    </row>
    <row r="451" spans="2:4" s="530" customFormat="1" ht="14.25" x14ac:dyDescent="0.15">
      <c r="B451" s="531"/>
      <c r="D451" s="532"/>
    </row>
    <row r="452" spans="2:4" s="530" customFormat="1" ht="14.25" x14ac:dyDescent="0.15">
      <c r="B452" s="531"/>
      <c r="D452" s="532"/>
    </row>
    <row r="453" spans="2:4" s="530" customFormat="1" ht="14.25" x14ac:dyDescent="0.15">
      <c r="B453" s="531"/>
      <c r="D453" s="532"/>
    </row>
    <row r="454" spans="2:4" s="530" customFormat="1" ht="14.25" x14ac:dyDescent="0.15">
      <c r="B454" s="531"/>
      <c r="D454" s="532"/>
    </row>
    <row r="455" spans="2:4" s="530" customFormat="1" ht="14.25" x14ac:dyDescent="0.15">
      <c r="B455" s="531"/>
      <c r="D455" s="532"/>
    </row>
    <row r="456" spans="2:4" s="530" customFormat="1" ht="14.25" x14ac:dyDescent="0.15">
      <c r="B456" s="531"/>
      <c r="D456" s="532"/>
    </row>
    <row r="457" spans="2:4" s="530" customFormat="1" ht="14.25" x14ac:dyDescent="0.15">
      <c r="B457" s="531"/>
      <c r="D457" s="532"/>
    </row>
    <row r="458" spans="2:4" s="530" customFormat="1" ht="14.25" x14ac:dyDescent="0.15">
      <c r="B458" s="531"/>
      <c r="D458" s="532"/>
    </row>
    <row r="459" spans="2:4" s="530" customFormat="1" ht="14.25" x14ac:dyDescent="0.15">
      <c r="B459" s="531"/>
      <c r="D459" s="532"/>
    </row>
    <row r="460" spans="2:4" s="530" customFormat="1" ht="14.25" x14ac:dyDescent="0.15">
      <c r="B460" s="531"/>
      <c r="D460" s="532"/>
    </row>
    <row r="461" spans="2:4" s="530" customFormat="1" ht="14.25" x14ac:dyDescent="0.15">
      <c r="B461" s="531"/>
      <c r="D461" s="532"/>
    </row>
    <row r="462" spans="2:4" s="530" customFormat="1" ht="14.25" x14ac:dyDescent="0.15">
      <c r="B462" s="531"/>
      <c r="D462" s="532"/>
    </row>
    <row r="463" spans="2:4" s="530" customFormat="1" ht="14.25" x14ac:dyDescent="0.15">
      <c r="B463" s="531"/>
      <c r="D463" s="532"/>
    </row>
    <row r="464" spans="2:4" s="530" customFormat="1" ht="14.25" x14ac:dyDescent="0.15">
      <c r="B464" s="531"/>
      <c r="D464" s="532"/>
    </row>
    <row r="465" spans="2:4" s="530" customFormat="1" ht="14.25" x14ac:dyDescent="0.15">
      <c r="B465" s="531"/>
      <c r="D465" s="532"/>
    </row>
    <row r="466" spans="2:4" s="530" customFormat="1" ht="14.25" x14ac:dyDescent="0.15">
      <c r="B466" s="531"/>
      <c r="D466" s="532"/>
    </row>
    <row r="467" spans="2:4" s="530" customFormat="1" ht="14.25" x14ac:dyDescent="0.15">
      <c r="B467" s="531"/>
      <c r="D467" s="532"/>
    </row>
    <row r="468" spans="2:4" s="530" customFormat="1" ht="14.25" x14ac:dyDescent="0.15">
      <c r="B468" s="531"/>
      <c r="D468" s="532"/>
    </row>
    <row r="469" spans="2:4" s="530" customFormat="1" ht="14.25" x14ac:dyDescent="0.15">
      <c r="B469" s="531"/>
      <c r="D469" s="532"/>
    </row>
    <row r="470" spans="2:4" s="530" customFormat="1" ht="14.25" x14ac:dyDescent="0.15">
      <c r="B470" s="531"/>
      <c r="D470" s="532"/>
    </row>
    <row r="471" spans="2:4" s="530" customFormat="1" ht="14.25" x14ac:dyDescent="0.15">
      <c r="B471" s="531"/>
      <c r="D471" s="532"/>
    </row>
    <row r="472" spans="2:4" s="530" customFormat="1" ht="14.25" x14ac:dyDescent="0.15">
      <c r="B472" s="531"/>
      <c r="D472" s="532"/>
    </row>
    <row r="473" spans="2:4" s="530" customFormat="1" ht="14.25" x14ac:dyDescent="0.15">
      <c r="B473" s="531"/>
      <c r="D473" s="532"/>
    </row>
    <row r="474" spans="2:4" s="530" customFormat="1" ht="14.25" x14ac:dyDescent="0.15">
      <c r="B474" s="531"/>
      <c r="D474" s="532"/>
    </row>
    <row r="475" spans="2:4" s="530" customFormat="1" ht="14.25" x14ac:dyDescent="0.15">
      <c r="B475" s="531"/>
      <c r="D475" s="532"/>
    </row>
    <row r="476" spans="2:4" s="530" customFormat="1" ht="14.25" x14ac:dyDescent="0.15">
      <c r="B476" s="531"/>
      <c r="D476" s="532"/>
    </row>
    <row r="477" spans="2:4" s="530" customFormat="1" ht="14.25" x14ac:dyDescent="0.15">
      <c r="B477" s="531"/>
      <c r="D477" s="532"/>
    </row>
    <row r="478" spans="2:4" s="530" customFormat="1" ht="14.25" x14ac:dyDescent="0.15">
      <c r="B478" s="531"/>
      <c r="D478" s="532"/>
    </row>
    <row r="479" spans="2:4" s="530" customFormat="1" ht="14.25" x14ac:dyDescent="0.15">
      <c r="B479" s="531"/>
      <c r="D479" s="532"/>
    </row>
    <row r="480" spans="2:4" s="530" customFormat="1" ht="14.25" x14ac:dyDescent="0.15">
      <c r="B480" s="531"/>
      <c r="D480" s="532"/>
    </row>
    <row r="481" spans="2:4" s="530" customFormat="1" ht="14.25" x14ac:dyDescent="0.15">
      <c r="B481" s="531"/>
      <c r="D481" s="532"/>
    </row>
    <row r="482" spans="2:4" s="530" customFormat="1" ht="14.25" x14ac:dyDescent="0.15">
      <c r="B482" s="531"/>
      <c r="D482" s="532"/>
    </row>
    <row r="483" spans="2:4" s="530" customFormat="1" ht="14.25" x14ac:dyDescent="0.15">
      <c r="B483" s="531"/>
      <c r="D483" s="532"/>
    </row>
    <row r="484" spans="2:4" s="530" customFormat="1" ht="14.25" x14ac:dyDescent="0.15">
      <c r="B484" s="531"/>
      <c r="D484" s="532"/>
    </row>
    <row r="485" spans="2:4" s="530" customFormat="1" ht="14.25" x14ac:dyDescent="0.15">
      <c r="B485" s="531"/>
      <c r="D485" s="532"/>
    </row>
    <row r="486" spans="2:4" s="530" customFormat="1" ht="14.25" x14ac:dyDescent="0.15">
      <c r="B486" s="531"/>
      <c r="D486" s="532"/>
    </row>
    <row r="487" spans="2:4" s="530" customFormat="1" ht="14.25" x14ac:dyDescent="0.15">
      <c r="B487" s="531"/>
      <c r="D487" s="532"/>
    </row>
    <row r="488" spans="2:4" s="530" customFormat="1" ht="14.25" x14ac:dyDescent="0.15">
      <c r="B488" s="531"/>
      <c r="D488" s="532"/>
    </row>
    <row r="489" spans="2:4" s="530" customFormat="1" ht="14.25" x14ac:dyDescent="0.15">
      <c r="B489" s="531"/>
      <c r="D489" s="532"/>
    </row>
    <row r="490" spans="2:4" s="530" customFormat="1" ht="14.25" x14ac:dyDescent="0.15">
      <c r="B490" s="531"/>
      <c r="D490" s="532"/>
    </row>
    <row r="491" spans="2:4" s="530" customFormat="1" ht="14.25" x14ac:dyDescent="0.15">
      <c r="B491" s="531"/>
      <c r="D491" s="532"/>
    </row>
    <row r="492" spans="2:4" s="530" customFormat="1" ht="14.25" x14ac:dyDescent="0.15">
      <c r="B492" s="531"/>
      <c r="D492" s="532"/>
    </row>
    <row r="493" spans="2:4" s="530" customFormat="1" ht="14.25" x14ac:dyDescent="0.15">
      <c r="B493" s="531"/>
      <c r="D493" s="532"/>
    </row>
    <row r="494" spans="2:4" s="530" customFormat="1" ht="14.25" x14ac:dyDescent="0.15">
      <c r="B494" s="531"/>
      <c r="D494" s="532"/>
    </row>
    <row r="495" spans="2:4" s="530" customFormat="1" ht="14.25" x14ac:dyDescent="0.15">
      <c r="B495" s="531"/>
      <c r="D495" s="532"/>
    </row>
    <row r="496" spans="2:4" s="530" customFormat="1" ht="14.25" x14ac:dyDescent="0.15">
      <c r="B496" s="531"/>
      <c r="D496" s="532"/>
    </row>
    <row r="497" spans="2:4" s="530" customFormat="1" ht="14.25" x14ac:dyDescent="0.15">
      <c r="B497" s="531"/>
      <c r="D497" s="532"/>
    </row>
    <row r="498" spans="2:4" s="530" customFormat="1" ht="14.25" x14ac:dyDescent="0.15">
      <c r="B498" s="531"/>
      <c r="D498" s="532"/>
    </row>
  </sheetData>
  <mergeCells count="45">
    <mergeCell ref="B43:C43"/>
    <mergeCell ref="B44:C44"/>
    <mergeCell ref="B45:C45"/>
    <mergeCell ref="A46:C46"/>
    <mergeCell ref="B37:C37"/>
    <mergeCell ref="B38:C38"/>
    <mergeCell ref="B39:C39"/>
    <mergeCell ref="B40:C40"/>
    <mergeCell ref="B41:C41"/>
    <mergeCell ref="B42:C42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  <mergeCell ref="B14:C14"/>
    <mergeCell ref="B15:C15"/>
    <mergeCell ref="B16:C16"/>
    <mergeCell ref="B17:C17"/>
    <mergeCell ref="B18:C18"/>
    <mergeCell ref="B8:C8"/>
    <mergeCell ref="B9:C9"/>
    <mergeCell ref="B10:C10"/>
    <mergeCell ref="B11:C11"/>
    <mergeCell ref="B12:C12"/>
    <mergeCell ref="B13:C13"/>
    <mergeCell ref="A1:E1"/>
    <mergeCell ref="A2:E2"/>
    <mergeCell ref="A3:E3"/>
    <mergeCell ref="B5:C5"/>
    <mergeCell ref="B6:C6"/>
    <mergeCell ref="B7:C7"/>
  </mergeCells>
  <phoneticPr fontId="10" type="noConversion"/>
  <pageMargins left="0.35433070866141736" right="0.35433070866141736" top="0.78740157480314965" bottom="0.78740157480314965" header="0.51181102362204722" footer="0.51181102362204722"/>
  <pageSetup paperSize="9" scale="94" firstPageNumber="59" orientation="portrait" useFirstPageNumber="1" horizontalDpi="300" verticalDpi="300" r:id="rId1"/>
  <headerFooter alignWithMargins="0">
    <oddFooter>&amp;C&amp;"굴림체,보통"&amp;12&amp;P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253"/>
  <sheetViews>
    <sheetView view="pageBreakPreview" zoomScaleNormal="75" zoomScaleSheetLayoutView="100" workbookViewId="0">
      <selection activeCell="J16" sqref="J16"/>
    </sheetView>
  </sheetViews>
  <sheetFormatPr defaultRowHeight="14.25" x14ac:dyDescent="0.15"/>
  <cols>
    <col min="1" max="1" width="16.21875" style="712" customWidth="1"/>
    <col min="2" max="2" width="5.33203125" style="734" customWidth="1"/>
    <col min="3" max="3" width="14.44140625" style="735" customWidth="1"/>
    <col min="4" max="4" width="9.6640625" style="734" customWidth="1"/>
    <col min="5" max="5" width="15.5546875" style="712" customWidth="1"/>
    <col min="6" max="6" width="5.33203125" style="711" customWidth="1"/>
    <col min="7" max="7" width="15.21875" style="729" customWidth="1"/>
    <col min="8" max="8" width="9.5546875" style="643" customWidth="1"/>
    <col min="9" max="9" width="9.33203125" style="711" customWidth="1"/>
    <col min="10" max="11" width="14.5546875" style="711" customWidth="1"/>
    <col min="12" max="18" width="8.88671875" style="711"/>
    <col min="19" max="256" width="8.88671875" style="712"/>
    <col min="257" max="257" width="16.21875" style="712" customWidth="1"/>
    <col min="258" max="258" width="5.33203125" style="712" customWidth="1"/>
    <col min="259" max="259" width="14.44140625" style="712" customWidth="1"/>
    <col min="260" max="260" width="9.6640625" style="712" customWidth="1"/>
    <col min="261" max="261" width="15.5546875" style="712" customWidth="1"/>
    <col min="262" max="262" width="5.33203125" style="712" customWidth="1"/>
    <col min="263" max="263" width="15.21875" style="712" customWidth="1"/>
    <col min="264" max="264" width="9.5546875" style="712" customWidth="1"/>
    <col min="265" max="265" width="9.33203125" style="712" customWidth="1"/>
    <col min="266" max="267" width="14.5546875" style="712" customWidth="1"/>
    <col min="268" max="512" width="8.88671875" style="712"/>
    <col min="513" max="513" width="16.21875" style="712" customWidth="1"/>
    <col min="514" max="514" width="5.33203125" style="712" customWidth="1"/>
    <col min="515" max="515" width="14.44140625" style="712" customWidth="1"/>
    <col min="516" max="516" width="9.6640625" style="712" customWidth="1"/>
    <col min="517" max="517" width="15.5546875" style="712" customWidth="1"/>
    <col min="518" max="518" width="5.33203125" style="712" customWidth="1"/>
    <col min="519" max="519" width="15.21875" style="712" customWidth="1"/>
    <col min="520" max="520" width="9.5546875" style="712" customWidth="1"/>
    <col min="521" max="521" width="9.33203125" style="712" customWidth="1"/>
    <col min="522" max="523" width="14.5546875" style="712" customWidth="1"/>
    <col min="524" max="768" width="8.88671875" style="712"/>
    <col min="769" max="769" width="16.21875" style="712" customWidth="1"/>
    <col min="770" max="770" width="5.33203125" style="712" customWidth="1"/>
    <col min="771" max="771" width="14.44140625" style="712" customWidth="1"/>
    <col min="772" max="772" width="9.6640625" style="712" customWidth="1"/>
    <col min="773" max="773" width="15.5546875" style="712" customWidth="1"/>
    <col min="774" max="774" width="5.33203125" style="712" customWidth="1"/>
    <col min="775" max="775" width="15.21875" style="712" customWidth="1"/>
    <col min="776" max="776" width="9.5546875" style="712" customWidth="1"/>
    <col min="777" max="777" width="9.33203125" style="712" customWidth="1"/>
    <col min="778" max="779" width="14.5546875" style="712" customWidth="1"/>
    <col min="780" max="1024" width="8.88671875" style="712"/>
    <col min="1025" max="1025" width="16.21875" style="712" customWidth="1"/>
    <col min="1026" max="1026" width="5.33203125" style="712" customWidth="1"/>
    <col min="1027" max="1027" width="14.44140625" style="712" customWidth="1"/>
    <col min="1028" max="1028" width="9.6640625" style="712" customWidth="1"/>
    <col min="1029" max="1029" width="15.5546875" style="712" customWidth="1"/>
    <col min="1030" max="1030" width="5.33203125" style="712" customWidth="1"/>
    <col min="1031" max="1031" width="15.21875" style="712" customWidth="1"/>
    <col min="1032" max="1032" width="9.5546875" style="712" customWidth="1"/>
    <col min="1033" max="1033" width="9.33203125" style="712" customWidth="1"/>
    <col min="1034" max="1035" width="14.5546875" style="712" customWidth="1"/>
    <col min="1036" max="1280" width="8.88671875" style="712"/>
    <col min="1281" max="1281" width="16.21875" style="712" customWidth="1"/>
    <col min="1282" max="1282" width="5.33203125" style="712" customWidth="1"/>
    <col min="1283" max="1283" width="14.44140625" style="712" customWidth="1"/>
    <col min="1284" max="1284" width="9.6640625" style="712" customWidth="1"/>
    <col min="1285" max="1285" width="15.5546875" style="712" customWidth="1"/>
    <col min="1286" max="1286" width="5.33203125" style="712" customWidth="1"/>
    <col min="1287" max="1287" width="15.21875" style="712" customWidth="1"/>
    <col min="1288" max="1288" width="9.5546875" style="712" customWidth="1"/>
    <col min="1289" max="1289" width="9.33203125" style="712" customWidth="1"/>
    <col min="1290" max="1291" width="14.5546875" style="712" customWidth="1"/>
    <col min="1292" max="1536" width="8.88671875" style="712"/>
    <col min="1537" max="1537" width="16.21875" style="712" customWidth="1"/>
    <col min="1538" max="1538" width="5.33203125" style="712" customWidth="1"/>
    <col min="1539" max="1539" width="14.44140625" style="712" customWidth="1"/>
    <col min="1540" max="1540" width="9.6640625" style="712" customWidth="1"/>
    <col min="1541" max="1541" width="15.5546875" style="712" customWidth="1"/>
    <col min="1542" max="1542" width="5.33203125" style="712" customWidth="1"/>
    <col min="1543" max="1543" width="15.21875" style="712" customWidth="1"/>
    <col min="1544" max="1544" width="9.5546875" style="712" customWidth="1"/>
    <col min="1545" max="1545" width="9.33203125" style="712" customWidth="1"/>
    <col min="1546" max="1547" width="14.5546875" style="712" customWidth="1"/>
    <col min="1548" max="1792" width="8.88671875" style="712"/>
    <col min="1793" max="1793" width="16.21875" style="712" customWidth="1"/>
    <col min="1794" max="1794" width="5.33203125" style="712" customWidth="1"/>
    <col min="1795" max="1795" width="14.44140625" style="712" customWidth="1"/>
    <col min="1796" max="1796" width="9.6640625" style="712" customWidth="1"/>
    <col min="1797" max="1797" width="15.5546875" style="712" customWidth="1"/>
    <col min="1798" max="1798" width="5.33203125" style="712" customWidth="1"/>
    <col min="1799" max="1799" width="15.21875" style="712" customWidth="1"/>
    <col min="1800" max="1800" width="9.5546875" style="712" customWidth="1"/>
    <col min="1801" max="1801" width="9.33203125" style="712" customWidth="1"/>
    <col min="1802" max="1803" width="14.5546875" style="712" customWidth="1"/>
    <col min="1804" max="2048" width="8.88671875" style="712"/>
    <col min="2049" max="2049" width="16.21875" style="712" customWidth="1"/>
    <col min="2050" max="2050" width="5.33203125" style="712" customWidth="1"/>
    <col min="2051" max="2051" width="14.44140625" style="712" customWidth="1"/>
    <col min="2052" max="2052" width="9.6640625" style="712" customWidth="1"/>
    <col min="2053" max="2053" width="15.5546875" style="712" customWidth="1"/>
    <col min="2054" max="2054" width="5.33203125" style="712" customWidth="1"/>
    <col min="2055" max="2055" width="15.21875" style="712" customWidth="1"/>
    <col min="2056" max="2056" width="9.5546875" style="712" customWidth="1"/>
    <col min="2057" max="2057" width="9.33203125" style="712" customWidth="1"/>
    <col min="2058" max="2059" width="14.5546875" style="712" customWidth="1"/>
    <col min="2060" max="2304" width="8.88671875" style="712"/>
    <col min="2305" max="2305" width="16.21875" style="712" customWidth="1"/>
    <col min="2306" max="2306" width="5.33203125" style="712" customWidth="1"/>
    <col min="2307" max="2307" width="14.44140625" style="712" customWidth="1"/>
    <col min="2308" max="2308" width="9.6640625" style="712" customWidth="1"/>
    <col min="2309" max="2309" width="15.5546875" style="712" customWidth="1"/>
    <col min="2310" max="2310" width="5.33203125" style="712" customWidth="1"/>
    <col min="2311" max="2311" width="15.21875" style="712" customWidth="1"/>
    <col min="2312" max="2312" width="9.5546875" style="712" customWidth="1"/>
    <col min="2313" max="2313" width="9.33203125" style="712" customWidth="1"/>
    <col min="2314" max="2315" width="14.5546875" style="712" customWidth="1"/>
    <col min="2316" max="2560" width="8.88671875" style="712"/>
    <col min="2561" max="2561" width="16.21875" style="712" customWidth="1"/>
    <col min="2562" max="2562" width="5.33203125" style="712" customWidth="1"/>
    <col min="2563" max="2563" width="14.44140625" style="712" customWidth="1"/>
    <col min="2564" max="2564" width="9.6640625" style="712" customWidth="1"/>
    <col min="2565" max="2565" width="15.5546875" style="712" customWidth="1"/>
    <col min="2566" max="2566" width="5.33203125" style="712" customWidth="1"/>
    <col min="2567" max="2567" width="15.21875" style="712" customWidth="1"/>
    <col min="2568" max="2568" width="9.5546875" style="712" customWidth="1"/>
    <col min="2569" max="2569" width="9.33203125" style="712" customWidth="1"/>
    <col min="2570" max="2571" width="14.5546875" style="712" customWidth="1"/>
    <col min="2572" max="2816" width="8.88671875" style="712"/>
    <col min="2817" max="2817" width="16.21875" style="712" customWidth="1"/>
    <col min="2818" max="2818" width="5.33203125" style="712" customWidth="1"/>
    <col min="2819" max="2819" width="14.44140625" style="712" customWidth="1"/>
    <col min="2820" max="2820" width="9.6640625" style="712" customWidth="1"/>
    <col min="2821" max="2821" width="15.5546875" style="712" customWidth="1"/>
    <col min="2822" max="2822" width="5.33203125" style="712" customWidth="1"/>
    <col min="2823" max="2823" width="15.21875" style="712" customWidth="1"/>
    <col min="2824" max="2824" width="9.5546875" style="712" customWidth="1"/>
    <col min="2825" max="2825" width="9.33203125" style="712" customWidth="1"/>
    <col min="2826" max="2827" width="14.5546875" style="712" customWidth="1"/>
    <col min="2828" max="3072" width="8.88671875" style="712"/>
    <col min="3073" max="3073" width="16.21875" style="712" customWidth="1"/>
    <col min="3074" max="3074" width="5.33203125" style="712" customWidth="1"/>
    <col min="3075" max="3075" width="14.44140625" style="712" customWidth="1"/>
    <col min="3076" max="3076" width="9.6640625" style="712" customWidth="1"/>
    <col min="3077" max="3077" width="15.5546875" style="712" customWidth="1"/>
    <col min="3078" max="3078" width="5.33203125" style="712" customWidth="1"/>
    <col min="3079" max="3079" width="15.21875" style="712" customWidth="1"/>
    <col min="3080" max="3080" width="9.5546875" style="712" customWidth="1"/>
    <col min="3081" max="3081" width="9.33203125" style="712" customWidth="1"/>
    <col min="3082" max="3083" width="14.5546875" style="712" customWidth="1"/>
    <col min="3084" max="3328" width="8.88671875" style="712"/>
    <col min="3329" max="3329" width="16.21875" style="712" customWidth="1"/>
    <col min="3330" max="3330" width="5.33203125" style="712" customWidth="1"/>
    <col min="3331" max="3331" width="14.44140625" style="712" customWidth="1"/>
    <col min="3332" max="3332" width="9.6640625" style="712" customWidth="1"/>
    <col min="3333" max="3333" width="15.5546875" style="712" customWidth="1"/>
    <col min="3334" max="3334" width="5.33203125" style="712" customWidth="1"/>
    <col min="3335" max="3335" width="15.21875" style="712" customWidth="1"/>
    <col min="3336" max="3336" width="9.5546875" style="712" customWidth="1"/>
    <col min="3337" max="3337" width="9.33203125" style="712" customWidth="1"/>
    <col min="3338" max="3339" width="14.5546875" style="712" customWidth="1"/>
    <col min="3340" max="3584" width="8.88671875" style="712"/>
    <col min="3585" max="3585" width="16.21875" style="712" customWidth="1"/>
    <col min="3586" max="3586" width="5.33203125" style="712" customWidth="1"/>
    <col min="3587" max="3587" width="14.44140625" style="712" customWidth="1"/>
    <col min="3588" max="3588" width="9.6640625" style="712" customWidth="1"/>
    <col min="3589" max="3589" width="15.5546875" style="712" customWidth="1"/>
    <col min="3590" max="3590" width="5.33203125" style="712" customWidth="1"/>
    <col min="3591" max="3591" width="15.21875" style="712" customWidth="1"/>
    <col min="3592" max="3592" width="9.5546875" style="712" customWidth="1"/>
    <col min="3593" max="3593" width="9.33203125" style="712" customWidth="1"/>
    <col min="3594" max="3595" width="14.5546875" style="712" customWidth="1"/>
    <col min="3596" max="3840" width="8.88671875" style="712"/>
    <col min="3841" max="3841" width="16.21875" style="712" customWidth="1"/>
    <col min="3842" max="3842" width="5.33203125" style="712" customWidth="1"/>
    <col min="3843" max="3843" width="14.44140625" style="712" customWidth="1"/>
    <col min="3844" max="3844" width="9.6640625" style="712" customWidth="1"/>
    <col min="3845" max="3845" width="15.5546875" style="712" customWidth="1"/>
    <col min="3846" max="3846" width="5.33203125" style="712" customWidth="1"/>
    <col min="3847" max="3847" width="15.21875" style="712" customWidth="1"/>
    <col min="3848" max="3848" width="9.5546875" style="712" customWidth="1"/>
    <col min="3849" max="3849" width="9.33203125" style="712" customWidth="1"/>
    <col min="3850" max="3851" width="14.5546875" style="712" customWidth="1"/>
    <col min="3852" max="4096" width="8.88671875" style="712"/>
    <col min="4097" max="4097" width="16.21875" style="712" customWidth="1"/>
    <col min="4098" max="4098" width="5.33203125" style="712" customWidth="1"/>
    <col min="4099" max="4099" width="14.44140625" style="712" customWidth="1"/>
    <col min="4100" max="4100" width="9.6640625" style="712" customWidth="1"/>
    <col min="4101" max="4101" width="15.5546875" style="712" customWidth="1"/>
    <col min="4102" max="4102" width="5.33203125" style="712" customWidth="1"/>
    <col min="4103" max="4103" width="15.21875" style="712" customWidth="1"/>
    <col min="4104" max="4104" width="9.5546875" style="712" customWidth="1"/>
    <col min="4105" max="4105" width="9.33203125" style="712" customWidth="1"/>
    <col min="4106" max="4107" width="14.5546875" style="712" customWidth="1"/>
    <col min="4108" max="4352" width="8.88671875" style="712"/>
    <col min="4353" max="4353" width="16.21875" style="712" customWidth="1"/>
    <col min="4354" max="4354" width="5.33203125" style="712" customWidth="1"/>
    <col min="4355" max="4355" width="14.44140625" style="712" customWidth="1"/>
    <col min="4356" max="4356" width="9.6640625" style="712" customWidth="1"/>
    <col min="4357" max="4357" width="15.5546875" style="712" customWidth="1"/>
    <col min="4358" max="4358" width="5.33203125" style="712" customWidth="1"/>
    <col min="4359" max="4359" width="15.21875" style="712" customWidth="1"/>
    <col min="4360" max="4360" width="9.5546875" style="712" customWidth="1"/>
    <col min="4361" max="4361" width="9.33203125" style="712" customWidth="1"/>
    <col min="4362" max="4363" width="14.5546875" style="712" customWidth="1"/>
    <col min="4364" max="4608" width="8.88671875" style="712"/>
    <col min="4609" max="4609" width="16.21875" style="712" customWidth="1"/>
    <col min="4610" max="4610" width="5.33203125" style="712" customWidth="1"/>
    <col min="4611" max="4611" width="14.44140625" style="712" customWidth="1"/>
    <col min="4612" max="4612" width="9.6640625" style="712" customWidth="1"/>
    <col min="4613" max="4613" width="15.5546875" style="712" customWidth="1"/>
    <col min="4614" max="4614" width="5.33203125" style="712" customWidth="1"/>
    <col min="4615" max="4615" width="15.21875" style="712" customWidth="1"/>
    <col min="4616" max="4616" width="9.5546875" style="712" customWidth="1"/>
    <col min="4617" max="4617" width="9.33203125" style="712" customWidth="1"/>
    <col min="4618" max="4619" width="14.5546875" style="712" customWidth="1"/>
    <col min="4620" max="4864" width="8.88671875" style="712"/>
    <col min="4865" max="4865" width="16.21875" style="712" customWidth="1"/>
    <col min="4866" max="4866" width="5.33203125" style="712" customWidth="1"/>
    <col min="4867" max="4867" width="14.44140625" style="712" customWidth="1"/>
    <col min="4868" max="4868" width="9.6640625" style="712" customWidth="1"/>
    <col min="4869" max="4869" width="15.5546875" style="712" customWidth="1"/>
    <col min="4870" max="4870" width="5.33203125" style="712" customWidth="1"/>
    <col min="4871" max="4871" width="15.21875" style="712" customWidth="1"/>
    <col min="4872" max="4872" width="9.5546875" style="712" customWidth="1"/>
    <col min="4873" max="4873" width="9.33203125" style="712" customWidth="1"/>
    <col min="4874" max="4875" width="14.5546875" style="712" customWidth="1"/>
    <col min="4876" max="5120" width="8.88671875" style="712"/>
    <col min="5121" max="5121" width="16.21875" style="712" customWidth="1"/>
    <col min="5122" max="5122" width="5.33203125" style="712" customWidth="1"/>
    <col min="5123" max="5123" width="14.44140625" style="712" customWidth="1"/>
    <col min="5124" max="5124" width="9.6640625" style="712" customWidth="1"/>
    <col min="5125" max="5125" width="15.5546875" style="712" customWidth="1"/>
    <col min="5126" max="5126" width="5.33203125" style="712" customWidth="1"/>
    <col min="5127" max="5127" width="15.21875" style="712" customWidth="1"/>
    <col min="5128" max="5128" width="9.5546875" style="712" customWidth="1"/>
    <col min="5129" max="5129" width="9.33203125" style="712" customWidth="1"/>
    <col min="5130" max="5131" width="14.5546875" style="712" customWidth="1"/>
    <col min="5132" max="5376" width="8.88671875" style="712"/>
    <col min="5377" max="5377" width="16.21875" style="712" customWidth="1"/>
    <col min="5378" max="5378" width="5.33203125" style="712" customWidth="1"/>
    <col min="5379" max="5379" width="14.44140625" style="712" customWidth="1"/>
    <col min="5380" max="5380" width="9.6640625" style="712" customWidth="1"/>
    <col min="5381" max="5381" width="15.5546875" style="712" customWidth="1"/>
    <col min="5382" max="5382" width="5.33203125" style="712" customWidth="1"/>
    <col min="5383" max="5383" width="15.21875" style="712" customWidth="1"/>
    <col min="5384" max="5384" width="9.5546875" style="712" customWidth="1"/>
    <col min="5385" max="5385" width="9.33203125" style="712" customWidth="1"/>
    <col min="5386" max="5387" width="14.5546875" style="712" customWidth="1"/>
    <col min="5388" max="5632" width="8.88671875" style="712"/>
    <col min="5633" max="5633" width="16.21875" style="712" customWidth="1"/>
    <col min="5634" max="5634" width="5.33203125" style="712" customWidth="1"/>
    <col min="5635" max="5635" width="14.44140625" style="712" customWidth="1"/>
    <col min="5636" max="5636" width="9.6640625" style="712" customWidth="1"/>
    <col min="5637" max="5637" width="15.5546875" style="712" customWidth="1"/>
    <col min="5638" max="5638" width="5.33203125" style="712" customWidth="1"/>
    <col min="5639" max="5639" width="15.21875" style="712" customWidth="1"/>
    <col min="5640" max="5640" width="9.5546875" style="712" customWidth="1"/>
    <col min="5641" max="5641" width="9.33203125" style="712" customWidth="1"/>
    <col min="5642" max="5643" width="14.5546875" style="712" customWidth="1"/>
    <col min="5644" max="5888" width="8.88671875" style="712"/>
    <col min="5889" max="5889" width="16.21875" style="712" customWidth="1"/>
    <col min="5890" max="5890" width="5.33203125" style="712" customWidth="1"/>
    <col min="5891" max="5891" width="14.44140625" style="712" customWidth="1"/>
    <col min="5892" max="5892" width="9.6640625" style="712" customWidth="1"/>
    <col min="5893" max="5893" width="15.5546875" style="712" customWidth="1"/>
    <col min="5894" max="5894" width="5.33203125" style="712" customWidth="1"/>
    <col min="5895" max="5895" width="15.21875" style="712" customWidth="1"/>
    <col min="5896" max="5896" width="9.5546875" style="712" customWidth="1"/>
    <col min="5897" max="5897" width="9.33203125" style="712" customWidth="1"/>
    <col min="5898" max="5899" width="14.5546875" style="712" customWidth="1"/>
    <col min="5900" max="6144" width="8.88671875" style="712"/>
    <col min="6145" max="6145" width="16.21875" style="712" customWidth="1"/>
    <col min="6146" max="6146" width="5.33203125" style="712" customWidth="1"/>
    <col min="6147" max="6147" width="14.44140625" style="712" customWidth="1"/>
    <col min="6148" max="6148" width="9.6640625" style="712" customWidth="1"/>
    <col min="6149" max="6149" width="15.5546875" style="712" customWidth="1"/>
    <col min="6150" max="6150" width="5.33203125" style="712" customWidth="1"/>
    <col min="6151" max="6151" width="15.21875" style="712" customWidth="1"/>
    <col min="6152" max="6152" width="9.5546875" style="712" customWidth="1"/>
    <col min="6153" max="6153" width="9.33203125" style="712" customWidth="1"/>
    <col min="6154" max="6155" width="14.5546875" style="712" customWidth="1"/>
    <col min="6156" max="6400" width="8.88671875" style="712"/>
    <col min="6401" max="6401" width="16.21875" style="712" customWidth="1"/>
    <col min="6402" max="6402" width="5.33203125" style="712" customWidth="1"/>
    <col min="6403" max="6403" width="14.44140625" style="712" customWidth="1"/>
    <col min="6404" max="6404" width="9.6640625" style="712" customWidth="1"/>
    <col min="6405" max="6405" width="15.5546875" style="712" customWidth="1"/>
    <col min="6406" max="6406" width="5.33203125" style="712" customWidth="1"/>
    <col min="6407" max="6407" width="15.21875" style="712" customWidth="1"/>
    <col min="6408" max="6408" width="9.5546875" style="712" customWidth="1"/>
    <col min="6409" max="6409" width="9.33203125" style="712" customWidth="1"/>
    <col min="6410" max="6411" width="14.5546875" style="712" customWidth="1"/>
    <col min="6412" max="6656" width="8.88671875" style="712"/>
    <col min="6657" max="6657" width="16.21875" style="712" customWidth="1"/>
    <col min="6658" max="6658" width="5.33203125" style="712" customWidth="1"/>
    <col min="6659" max="6659" width="14.44140625" style="712" customWidth="1"/>
    <col min="6660" max="6660" width="9.6640625" style="712" customWidth="1"/>
    <col min="6661" max="6661" width="15.5546875" style="712" customWidth="1"/>
    <col min="6662" max="6662" width="5.33203125" style="712" customWidth="1"/>
    <col min="6663" max="6663" width="15.21875" style="712" customWidth="1"/>
    <col min="6664" max="6664" width="9.5546875" style="712" customWidth="1"/>
    <col min="6665" max="6665" width="9.33203125" style="712" customWidth="1"/>
    <col min="6666" max="6667" width="14.5546875" style="712" customWidth="1"/>
    <col min="6668" max="6912" width="8.88671875" style="712"/>
    <col min="6913" max="6913" width="16.21875" style="712" customWidth="1"/>
    <col min="6914" max="6914" width="5.33203125" style="712" customWidth="1"/>
    <col min="6915" max="6915" width="14.44140625" style="712" customWidth="1"/>
    <col min="6916" max="6916" width="9.6640625" style="712" customWidth="1"/>
    <col min="6917" max="6917" width="15.5546875" style="712" customWidth="1"/>
    <col min="6918" max="6918" width="5.33203125" style="712" customWidth="1"/>
    <col min="6919" max="6919" width="15.21875" style="712" customWidth="1"/>
    <col min="6920" max="6920" width="9.5546875" style="712" customWidth="1"/>
    <col min="6921" max="6921" width="9.33203125" style="712" customWidth="1"/>
    <col min="6922" max="6923" width="14.5546875" style="712" customWidth="1"/>
    <col min="6924" max="7168" width="8.88671875" style="712"/>
    <col min="7169" max="7169" width="16.21875" style="712" customWidth="1"/>
    <col min="7170" max="7170" width="5.33203125" style="712" customWidth="1"/>
    <col min="7171" max="7171" width="14.44140625" style="712" customWidth="1"/>
    <col min="7172" max="7172" width="9.6640625" style="712" customWidth="1"/>
    <col min="7173" max="7173" width="15.5546875" style="712" customWidth="1"/>
    <col min="7174" max="7174" width="5.33203125" style="712" customWidth="1"/>
    <col min="7175" max="7175" width="15.21875" style="712" customWidth="1"/>
    <col min="7176" max="7176" width="9.5546875" style="712" customWidth="1"/>
    <col min="7177" max="7177" width="9.33203125" style="712" customWidth="1"/>
    <col min="7178" max="7179" width="14.5546875" style="712" customWidth="1"/>
    <col min="7180" max="7424" width="8.88671875" style="712"/>
    <col min="7425" max="7425" width="16.21875" style="712" customWidth="1"/>
    <col min="7426" max="7426" width="5.33203125" style="712" customWidth="1"/>
    <col min="7427" max="7427" width="14.44140625" style="712" customWidth="1"/>
    <col min="7428" max="7428" width="9.6640625" style="712" customWidth="1"/>
    <col min="7429" max="7429" width="15.5546875" style="712" customWidth="1"/>
    <col min="7430" max="7430" width="5.33203125" style="712" customWidth="1"/>
    <col min="7431" max="7431" width="15.21875" style="712" customWidth="1"/>
    <col min="7432" max="7432" width="9.5546875" style="712" customWidth="1"/>
    <col min="7433" max="7433" width="9.33203125" style="712" customWidth="1"/>
    <col min="7434" max="7435" width="14.5546875" style="712" customWidth="1"/>
    <col min="7436" max="7680" width="8.88671875" style="712"/>
    <col min="7681" max="7681" width="16.21875" style="712" customWidth="1"/>
    <col min="7682" max="7682" width="5.33203125" style="712" customWidth="1"/>
    <col min="7683" max="7683" width="14.44140625" style="712" customWidth="1"/>
    <col min="7684" max="7684" width="9.6640625" style="712" customWidth="1"/>
    <col min="7685" max="7685" width="15.5546875" style="712" customWidth="1"/>
    <col min="7686" max="7686" width="5.33203125" style="712" customWidth="1"/>
    <col min="7687" max="7687" width="15.21875" style="712" customWidth="1"/>
    <col min="7688" max="7688" width="9.5546875" style="712" customWidth="1"/>
    <col min="7689" max="7689" width="9.33203125" style="712" customWidth="1"/>
    <col min="7690" max="7691" width="14.5546875" style="712" customWidth="1"/>
    <col min="7692" max="7936" width="8.88671875" style="712"/>
    <col min="7937" max="7937" width="16.21875" style="712" customWidth="1"/>
    <col min="7938" max="7938" width="5.33203125" style="712" customWidth="1"/>
    <col min="7939" max="7939" width="14.44140625" style="712" customWidth="1"/>
    <col min="7940" max="7940" width="9.6640625" style="712" customWidth="1"/>
    <col min="7941" max="7941" width="15.5546875" style="712" customWidth="1"/>
    <col min="7942" max="7942" width="5.33203125" style="712" customWidth="1"/>
    <col min="7943" max="7943" width="15.21875" style="712" customWidth="1"/>
    <col min="7944" max="7944" width="9.5546875" style="712" customWidth="1"/>
    <col min="7945" max="7945" width="9.33203125" style="712" customWidth="1"/>
    <col min="7946" max="7947" width="14.5546875" style="712" customWidth="1"/>
    <col min="7948" max="8192" width="8.88671875" style="712"/>
    <col min="8193" max="8193" width="16.21875" style="712" customWidth="1"/>
    <col min="8194" max="8194" width="5.33203125" style="712" customWidth="1"/>
    <col min="8195" max="8195" width="14.44140625" style="712" customWidth="1"/>
    <col min="8196" max="8196" width="9.6640625" style="712" customWidth="1"/>
    <col min="8197" max="8197" width="15.5546875" style="712" customWidth="1"/>
    <col min="8198" max="8198" width="5.33203125" style="712" customWidth="1"/>
    <col min="8199" max="8199" width="15.21875" style="712" customWidth="1"/>
    <col min="8200" max="8200" width="9.5546875" style="712" customWidth="1"/>
    <col min="8201" max="8201" width="9.33203125" style="712" customWidth="1"/>
    <col min="8202" max="8203" width="14.5546875" style="712" customWidth="1"/>
    <col min="8204" max="8448" width="8.88671875" style="712"/>
    <col min="8449" max="8449" width="16.21875" style="712" customWidth="1"/>
    <col min="8450" max="8450" width="5.33203125" style="712" customWidth="1"/>
    <col min="8451" max="8451" width="14.44140625" style="712" customWidth="1"/>
    <col min="8452" max="8452" width="9.6640625" style="712" customWidth="1"/>
    <col min="8453" max="8453" width="15.5546875" style="712" customWidth="1"/>
    <col min="8454" max="8454" width="5.33203125" style="712" customWidth="1"/>
    <col min="8455" max="8455" width="15.21875" style="712" customWidth="1"/>
    <col min="8456" max="8456" width="9.5546875" style="712" customWidth="1"/>
    <col min="8457" max="8457" width="9.33203125" style="712" customWidth="1"/>
    <col min="8458" max="8459" width="14.5546875" style="712" customWidth="1"/>
    <col min="8460" max="8704" width="8.88671875" style="712"/>
    <col min="8705" max="8705" width="16.21875" style="712" customWidth="1"/>
    <col min="8706" max="8706" width="5.33203125" style="712" customWidth="1"/>
    <col min="8707" max="8707" width="14.44140625" style="712" customWidth="1"/>
    <col min="8708" max="8708" width="9.6640625" style="712" customWidth="1"/>
    <col min="8709" max="8709" width="15.5546875" style="712" customWidth="1"/>
    <col min="8710" max="8710" width="5.33203125" style="712" customWidth="1"/>
    <col min="8711" max="8711" width="15.21875" style="712" customWidth="1"/>
    <col min="8712" max="8712" width="9.5546875" style="712" customWidth="1"/>
    <col min="8713" max="8713" width="9.33203125" style="712" customWidth="1"/>
    <col min="8714" max="8715" width="14.5546875" style="712" customWidth="1"/>
    <col min="8716" max="8960" width="8.88671875" style="712"/>
    <col min="8961" max="8961" width="16.21875" style="712" customWidth="1"/>
    <col min="8962" max="8962" width="5.33203125" style="712" customWidth="1"/>
    <col min="8963" max="8963" width="14.44140625" style="712" customWidth="1"/>
    <col min="8964" max="8964" width="9.6640625" style="712" customWidth="1"/>
    <col min="8965" max="8965" width="15.5546875" style="712" customWidth="1"/>
    <col min="8966" max="8966" width="5.33203125" style="712" customWidth="1"/>
    <col min="8967" max="8967" width="15.21875" style="712" customWidth="1"/>
    <col min="8968" max="8968" width="9.5546875" style="712" customWidth="1"/>
    <col min="8969" max="8969" width="9.33203125" style="712" customWidth="1"/>
    <col min="8970" max="8971" width="14.5546875" style="712" customWidth="1"/>
    <col min="8972" max="9216" width="8.88671875" style="712"/>
    <col min="9217" max="9217" width="16.21875" style="712" customWidth="1"/>
    <col min="9218" max="9218" width="5.33203125" style="712" customWidth="1"/>
    <col min="9219" max="9219" width="14.44140625" style="712" customWidth="1"/>
    <col min="9220" max="9220" width="9.6640625" style="712" customWidth="1"/>
    <col min="9221" max="9221" width="15.5546875" style="712" customWidth="1"/>
    <col min="9222" max="9222" width="5.33203125" style="712" customWidth="1"/>
    <col min="9223" max="9223" width="15.21875" style="712" customWidth="1"/>
    <col min="9224" max="9224" width="9.5546875" style="712" customWidth="1"/>
    <col min="9225" max="9225" width="9.33203125" style="712" customWidth="1"/>
    <col min="9226" max="9227" width="14.5546875" style="712" customWidth="1"/>
    <col min="9228" max="9472" width="8.88671875" style="712"/>
    <col min="9473" max="9473" width="16.21875" style="712" customWidth="1"/>
    <col min="9474" max="9474" width="5.33203125" style="712" customWidth="1"/>
    <col min="9475" max="9475" width="14.44140625" style="712" customWidth="1"/>
    <col min="9476" max="9476" width="9.6640625" style="712" customWidth="1"/>
    <col min="9477" max="9477" width="15.5546875" style="712" customWidth="1"/>
    <col min="9478" max="9478" width="5.33203125" style="712" customWidth="1"/>
    <col min="9479" max="9479" width="15.21875" style="712" customWidth="1"/>
    <col min="9480" max="9480" width="9.5546875" style="712" customWidth="1"/>
    <col min="9481" max="9481" width="9.33203125" style="712" customWidth="1"/>
    <col min="9482" max="9483" width="14.5546875" style="712" customWidth="1"/>
    <col min="9484" max="9728" width="8.88671875" style="712"/>
    <col min="9729" max="9729" width="16.21875" style="712" customWidth="1"/>
    <col min="9730" max="9730" width="5.33203125" style="712" customWidth="1"/>
    <col min="9731" max="9731" width="14.44140625" style="712" customWidth="1"/>
    <col min="9732" max="9732" width="9.6640625" style="712" customWidth="1"/>
    <col min="9733" max="9733" width="15.5546875" style="712" customWidth="1"/>
    <col min="9734" max="9734" width="5.33203125" style="712" customWidth="1"/>
    <col min="9735" max="9735" width="15.21875" style="712" customWidth="1"/>
    <col min="9736" max="9736" width="9.5546875" style="712" customWidth="1"/>
    <col min="9737" max="9737" width="9.33203125" style="712" customWidth="1"/>
    <col min="9738" max="9739" width="14.5546875" style="712" customWidth="1"/>
    <col min="9740" max="9984" width="8.88671875" style="712"/>
    <col min="9985" max="9985" width="16.21875" style="712" customWidth="1"/>
    <col min="9986" max="9986" width="5.33203125" style="712" customWidth="1"/>
    <col min="9987" max="9987" width="14.44140625" style="712" customWidth="1"/>
    <col min="9988" max="9988" width="9.6640625" style="712" customWidth="1"/>
    <col min="9989" max="9989" width="15.5546875" style="712" customWidth="1"/>
    <col min="9990" max="9990" width="5.33203125" style="712" customWidth="1"/>
    <col min="9991" max="9991" width="15.21875" style="712" customWidth="1"/>
    <col min="9992" max="9992" width="9.5546875" style="712" customWidth="1"/>
    <col min="9993" max="9993" width="9.33203125" style="712" customWidth="1"/>
    <col min="9994" max="9995" width="14.5546875" style="712" customWidth="1"/>
    <col min="9996" max="10240" width="8.88671875" style="712"/>
    <col min="10241" max="10241" width="16.21875" style="712" customWidth="1"/>
    <col min="10242" max="10242" width="5.33203125" style="712" customWidth="1"/>
    <col min="10243" max="10243" width="14.44140625" style="712" customWidth="1"/>
    <col min="10244" max="10244" width="9.6640625" style="712" customWidth="1"/>
    <col min="10245" max="10245" width="15.5546875" style="712" customWidth="1"/>
    <col min="10246" max="10246" width="5.33203125" style="712" customWidth="1"/>
    <col min="10247" max="10247" width="15.21875" style="712" customWidth="1"/>
    <col min="10248" max="10248" width="9.5546875" style="712" customWidth="1"/>
    <col min="10249" max="10249" width="9.33203125" style="712" customWidth="1"/>
    <col min="10250" max="10251" width="14.5546875" style="712" customWidth="1"/>
    <col min="10252" max="10496" width="8.88671875" style="712"/>
    <col min="10497" max="10497" width="16.21875" style="712" customWidth="1"/>
    <col min="10498" max="10498" width="5.33203125" style="712" customWidth="1"/>
    <col min="10499" max="10499" width="14.44140625" style="712" customWidth="1"/>
    <col min="10500" max="10500" width="9.6640625" style="712" customWidth="1"/>
    <col min="10501" max="10501" width="15.5546875" style="712" customWidth="1"/>
    <col min="10502" max="10502" width="5.33203125" style="712" customWidth="1"/>
    <col min="10503" max="10503" width="15.21875" style="712" customWidth="1"/>
    <col min="10504" max="10504" width="9.5546875" style="712" customWidth="1"/>
    <col min="10505" max="10505" width="9.33203125" style="712" customWidth="1"/>
    <col min="10506" max="10507" width="14.5546875" style="712" customWidth="1"/>
    <col min="10508" max="10752" width="8.88671875" style="712"/>
    <col min="10753" max="10753" width="16.21875" style="712" customWidth="1"/>
    <col min="10754" max="10754" width="5.33203125" style="712" customWidth="1"/>
    <col min="10755" max="10755" width="14.44140625" style="712" customWidth="1"/>
    <col min="10756" max="10756" width="9.6640625" style="712" customWidth="1"/>
    <col min="10757" max="10757" width="15.5546875" style="712" customWidth="1"/>
    <col min="10758" max="10758" width="5.33203125" style="712" customWidth="1"/>
    <col min="10759" max="10759" width="15.21875" style="712" customWidth="1"/>
    <col min="10760" max="10760" width="9.5546875" style="712" customWidth="1"/>
    <col min="10761" max="10761" width="9.33203125" style="712" customWidth="1"/>
    <col min="10762" max="10763" width="14.5546875" style="712" customWidth="1"/>
    <col min="10764" max="11008" width="8.88671875" style="712"/>
    <col min="11009" max="11009" width="16.21875" style="712" customWidth="1"/>
    <col min="11010" max="11010" width="5.33203125" style="712" customWidth="1"/>
    <col min="11011" max="11011" width="14.44140625" style="712" customWidth="1"/>
    <col min="11012" max="11012" width="9.6640625" style="712" customWidth="1"/>
    <col min="11013" max="11013" width="15.5546875" style="712" customWidth="1"/>
    <col min="11014" max="11014" width="5.33203125" style="712" customWidth="1"/>
    <col min="11015" max="11015" width="15.21875" style="712" customWidth="1"/>
    <col min="11016" max="11016" width="9.5546875" style="712" customWidth="1"/>
    <col min="11017" max="11017" width="9.33203125" style="712" customWidth="1"/>
    <col min="11018" max="11019" width="14.5546875" style="712" customWidth="1"/>
    <col min="11020" max="11264" width="8.88671875" style="712"/>
    <col min="11265" max="11265" width="16.21875" style="712" customWidth="1"/>
    <col min="11266" max="11266" width="5.33203125" style="712" customWidth="1"/>
    <col min="11267" max="11267" width="14.44140625" style="712" customWidth="1"/>
    <col min="11268" max="11268" width="9.6640625" style="712" customWidth="1"/>
    <col min="11269" max="11269" width="15.5546875" style="712" customWidth="1"/>
    <col min="11270" max="11270" width="5.33203125" style="712" customWidth="1"/>
    <col min="11271" max="11271" width="15.21875" style="712" customWidth="1"/>
    <col min="11272" max="11272" width="9.5546875" style="712" customWidth="1"/>
    <col min="11273" max="11273" width="9.33203125" style="712" customWidth="1"/>
    <col min="11274" max="11275" width="14.5546875" style="712" customWidth="1"/>
    <col min="11276" max="11520" width="8.88671875" style="712"/>
    <col min="11521" max="11521" width="16.21875" style="712" customWidth="1"/>
    <col min="11522" max="11522" width="5.33203125" style="712" customWidth="1"/>
    <col min="11523" max="11523" width="14.44140625" style="712" customWidth="1"/>
    <col min="11524" max="11524" width="9.6640625" style="712" customWidth="1"/>
    <col min="11525" max="11525" width="15.5546875" style="712" customWidth="1"/>
    <col min="11526" max="11526" width="5.33203125" style="712" customWidth="1"/>
    <col min="11527" max="11527" width="15.21875" style="712" customWidth="1"/>
    <col min="11528" max="11528" width="9.5546875" style="712" customWidth="1"/>
    <col min="11529" max="11529" width="9.33203125" style="712" customWidth="1"/>
    <col min="11530" max="11531" width="14.5546875" style="712" customWidth="1"/>
    <col min="11532" max="11776" width="8.88671875" style="712"/>
    <col min="11777" max="11777" width="16.21875" style="712" customWidth="1"/>
    <col min="11778" max="11778" width="5.33203125" style="712" customWidth="1"/>
    <col min="11779" max="11779" width="14.44140625" style="712" customWidth="1"/>
    <col min="11780" max="11780" width="9.6640625" style="712" customWidth="1"/>
    <col min="11781" max="11781" width="15.5546875" style="712" customWidth="1"/>
    <col min="11782" max="11782" width="5.33203125" style="712" customWidth="1"/>
    <col min="11783" max="11783" width="15.21875" style="712" customWidth="1"/>
    <col min="11784" max="11784" width="9.5546875" style="712" customWidth="1"/>
    <col min="11785" max="11785" width="9.33203125" style="712" customWidth="1"/>
    <col min="11786" max="11787" width="14.5546875" style="712" customWidth="1"/>
    <col min="11788" max="12032" width="8.88671875" style="712"/>
    <col min="12033" max="12033" width="16.21875" style="712" customWidth="1"/>
    <col min="12034" max="12034" width="5.33203125" style="712" customWidth="1"/>
    <col min="12035" max="12035" width="14.44140625" style="712" customWidth="1"/>
    <col min="12036" max="12036" width="9.6640625" style="712" customWidth="1"/>
    <col min="12037" max="12037" width="15.5546875" style="712" customWidth="1"/>
    <col min="12038" max="12038" width="5.33203125" style="712" customWidth="1"/>
    <col min="12039" max="12039" width="15.21875" style="712" customWidth="1"/>
    <col min="12040" max="12040" width="9.5546875" style="712" customWidth="1"/>
    <col min="12041" max="12041" width="9.33203125" style="712" customWidth="1"/>
    <col min="12042" max="12043" width="14.5546875" style="712" customWidth="1"/>
    <col min="12044" max="12288" width="8.88671875" style="712"/>
    <col min="12289" max="12289" width="16.21875" style="712" customWidth="1"/>
    <col min="12290" max="12290" width="5.33203125" style="712" customWidth="1"/>
    <col min="12291" max="12291" width="14.44140625" style="712" customWidth="1"/>
    <col min="12292" max="12292" width="9.6640625" style="712" customWidth="1"/>
    <col min="12293" max="12293" width="15.5546875" style="712" customWidth="1"/>
    <col min="12294" max="12294" width="5.33203125" style="712" customWidth="1"/>
    <col min="12295" max="12295" width="15.21875" style="712" customWidth="1"/>
    <col min="12296" max="12296" width="9.5546875" style="712" customWidth="1"/>
    <col min="12297" max="12297" width="9.33203125" style="712" customWidth="1"/>
    <col min="12298" max="12299" width="14.5546875" style="712" customWidth="1"/>
    <col min="12300" max="12544" width="8.88671875" style="712"/>
    <col min="12545" max="12545" width="16.21875" style="712" customWidth="1"/>
    <col min="12546" max="12546" width="5.33203125" style="712" customWidth="1"/>
    <col min="12547" max="12547" width="14.44140625" style="712" customWidth="1"/>
    <col min="12548" max="12548" width="9.6640625" style="712" customWidth="1"/>
    <col min="12549" max="12549" width="15.5546875" style="712" customWidth="1"/>
    <col min="12550" max="12550" width="5.33203125" style="712" customWidth="1"/>
    <col min="12551" max="12551" width="15.21875" style="712" customWidth="1"/>
    <col min="12552" max="12552" width="9.5546875" style="712" customWidth="1"/>
    <col min="12553" max="12553" width="9.33203125" style="712" customWidth="1"/>
    <col min="12554" max="12555" width="14.5546875" style="712" customWidth="1"/>
    <col min="12556" max="12800" width="8.88671875" style="712"/>
    <col min="12801" max="12801" width="16.21875" style="712" customWidth="1"/>
    <col min="12802" max="12802" width="5.33203125" style="712" customWidth="1"/>
    <col min="12803" max="12803" width="14.44140625" style="712" customWidth="1"/>
    <col min="12804" max="12804" width="9.6640625" style="712" customWidth="1"/>
    <col min="12805" max="12805" width="15.5546875" style="712" customWidth="1"/>
    <col min="12806" max="12806" width="5.33203125" style="712" customWidth="1"/>
    <col min="12807" max="12807" width="15.21875" style="712" customWidth="1"/>
    <col min="12808" max="12808" width="9.5546875" style="712" customWidth="1"/>
    <col min="12809" max="12809" width="9.33203125" style="712" customWidth="1"/>
    <col min="12810" max="12811" width="14.5546875" style="712" customWidth="1"/>
    <col min="12812" max="13056" width="8.88671875" style="712"/>
    <col min="13057" max="13057" width="16.21875" style="712" customWidth="1"/>
    <col min="13058" max="13058" width="5.33203125" style="712" customWidth="1"/>
    <col min="13059" max="13059" width="14.44140625" style="712" customWidth="1"/>
    <col min="13060" max="13060" width="9.6640625" style="712" customWidth="1"/>
    <col min="13061" max="13061" width="15.5546875" style="712" customWidth="1"/>
    <col min="13062" max="13062" width="5.33203125" style="712" customWidth="1"/>
    <col min="13063" max="13063" width="15.21875" style="712" customWidth="1"/>
    <col min="13064" max="13064" width="9.5546875" style="712" customWidth="1"/>
    <col min="13065" max="13065" width="9.33203125" style="712" customWidth="1"/>
    <col min="13066" max="13067" width="14.5546875" style="712" customWidth="1"/>
    <col min="13068" max="13312" width="8.88671875" style="712"/>
    <col min="13313" max="13313" width="16.21875" style="712" customWidth="1"/>
    <col min="13314" max="13314" width="5.33203125" style="712" customWidth="1"/>
    <col min="13315" max="13315" width="14.44140625" style="712" customWidth="1"/>
    <col min="13316" max="13316" width="9.6640625" style="712" customWidth="1"/>
    <col min="13317" max="13317" width="15.5546875" style="712" customWidth="1"/>
    <col min="13318" max="13318" width="5.33203125" style="712" customWidth="1"/>
    <col min="13319" max="13319" width="15.21875" style="712" customWidth="1"/>
    <col min="13320" max="13320" width="9.5546875" style="712" customWidth="1"/>
    <col min="13321" max="13321" width="9.33203125" style="712" customWidth="1"/>
    <col min="13322" max="13323" width="14.5546875" style="712" customWidth="1"/>
    <col min="13324" max="13568" width="8.88671875" style="712"/>
    <col min="13569" max="13569" width="16.21875" style="712" customWidth="1"/>
    <col min="13570" max="13570" width="5.33203125" style="712" customWidth="1"/>
    <col min="13571" max="13571" width="14.44140625" style="712" customWidth="1"/>
    <col min="13572" max="13572" width="9.6640625" style="712" customWidth="1"/>
    <col min="13573" max="13573" width="15.5546875" style="712" customWidth="1"/>
    <col min="13574" max="13574" width="5.33203125" style="712" customWidth="1"/>
    <col min="13575" max="13575" width="15.21875" style="712" customWidth="1"/>
    <col min="13576" max="13576" width="9.5546875" style="712" customWidth="1"/>
    <col min="13577" max="13577" width="9.33203125" style="712" customWidth="1"/>
    <col min="13578" max="13579" width="14.5546875" style="712" customWidth="1"/>
    <col min="13580" max="13824" width="8.88671875" style="712"/>
    <col min="13825" max="13825" width="16.21875" style="712" customWidth="1"/>
    <col min="13826" max="13826" width="5.33203125" style="712" customWidth="1"/>
    <col min="13827" max="13827" width="14.44140625" style="712" customWidth="1"/>
    <col min="13828" max="13828" width="9.6640625" style="712" customWidth="1"/>
    <col min="13829" max="13829" width="15.5546875" style="712" customWidth="1"/>
    <col min="13830" max="13830" width="5.33203125" style="712" customWidth="1"/>
    <col min="13831" max="13831" width="15.21875" style="712" customWidth="1"/>
    <col min="13832" max="13832" width="9.5546875" style="712" customWidth="1"/>
    <col min="13833" max="13833" width="9.33203125" style="712" customWidth="1"/>
    <col min="13834" max="13835" width="14.5546875" style="712" customWidth="1"/>
    <col min="13836" max="14080" width="8.88671875" style="712"/>
    <col min="14081" max="14081" width="16.21875" style="712" customWidth="1"/>
    <col min="14082" max="14082" width="5.33203125" style="712" customWidth="1"/>
    <col min="14083" max="14083" width="14.44140625" style="712" customWidth="1"/>
    <col min="14084" max="14084" width="9.6640625" style="712" customWidth="1"/>
    <col min="14085" max="14085" width="15.5546875" style="712" customWidth="1"/>
    <col min="14086" max="14086" width="5.33203125" style="712" customWidth="1"/>
    <col min="14087" max="14087" width="15.21875" style="712" customWidth="1"/>
    <col min="14088" max="14088" width="9.5546875" style="712" customWidth="1"/>
    <col min="14089" max="14089" width="9.33203125" style="712" customWidth="1"/>
    <col min="14090" max="14091" width="14.5546875" style="712" customWidth="1"/>
    <col min="14092" max="14336" width="8.88671875" style="712"/>
    <col min="14337" max="14337" width="16.21875" style="712" customWidth="1"/>
    <col min="14338" max="14338" width="5.33203125" style="712" customWidth="1"/>
    <col min="14339" max="14339" width="14.44140625" style="712" customWidth="1"/>
    <col min="14340" max="14340" width="9.6640625" style="712" customWidth="1"/>
    <col min="14341" max="14341" width="15.5546875" style="712" customWidth="1"/>
    <col min="14342" max="14342" width="5.33203125" style="712" customWidth="1"/>
    <col min="14343" max="14343" width="15.21875" style="712" customWidth="1"/>
    <col min="14344" max="14344" width="9.5546875" style="712" customWidth="1"/>
    <col min="14345" max="14345" width="9.33203125" style="712" customWidth="1"/>
    <col min="14346" max="14347" width="14.5546875" style="712" customWidth="1"/>
    <col min="14348" max="14592" width="8.88671875" style="712"/>
    <col min="14593" max="14593" width="16.21875" style="712" customWidth="1"/>
    <col min="14594" max="14594" width="5.33203125" style="712" customWidth="1"/>
    <col min="14595" max="14595" width="14.44140625" style="712" customWidth="1"/>
    <col min="14596" max="14596" width="9.6640625" style="712" customWidth="1"/>
    <col min="14597" max="14597" width="15.5546875" style="712" customWidth="1"/>
    <col min="14598" max="14598" width="5.33203125" style="712" customWidth="1"/>
    <col min="14599" max="14599" width="15.21875" style="712" customWidth="1"/>
    <col min="14600" max="14600" width="9.5546875" style="712" customWidth="1"/>
    <col min="14601" max="14601" width="9.33203125" style="712" customWidth="1"/>
    <col min="14602" max="14603" width="14.5546875" style="712" customWidth="1"/>
    <col min="14604" max="14848" width="8.88671875" style="712"/>
    <col min="14849" max="14849" width="16.21875" style="712" customWidth="1"/>
    <col min="14850" max="14850" width="5.33203125" style="712" customWidth="1"/>
    <col min="14851" max="14851" width="14.44140625" style="712" customWidth="1"/>
    <col min="14852" max="14852" width="9.6640625" style="712" customWidth="1"/>
    <col min="14853" max="14853" width="15.5546875" style="712" customWidth="1"/>
    <col min="14854" max="14854" width="5.33203125" style="712" customWidth="1"/>
    <col min="14855" max="14855" width="15.21875" style="712" customWidth="1"/>
    <col min="14856" max="14856" width="9.5546875" style="712" customWidth="1"/>
    <col min="14857" max="14857" width="9.33203125" style="712" customWidth="1"/>
    <col min="14858" max="14859" width="14.5546875" style="712" customWidth="1"/>
    <col min="14860" max="15104" width="8.88671875" style="712"/>
    <col min="15105" max="15105" width="16.21875" style="712" customWidth="1"/>
    <col min="15106" max="15106" width="5.33203125" style="712" customWidth="1"/>
    <col min="15107" max="15107" width="14.44140625" style="712" customWidth="1"/>
    <col min="15108" max="15108" width="9.6640625" style="712" customWidth="1"/>
    <col min="15109" max="15109" width="15.5546875" style="712" customWidth="1"/>
    <col min="15110" max="15110" width="5.33203125" style="712" customWidth="1"/>
    <col min="15111" max="15111" width="15.21875" style="712" customWidth="1"/>
    <col min="15112" max="15112" width="9.5546875" style="712" customWidth="1"/>
    <col min="15113" max="15113" width="9.33203125" style="712" customWidth="1"/>
    <col min="15114" max="15115" width="14.5546875" style="712" customWidth="1"/>
    <col min="15116" max="15360" width="8.88671875" style="712"/>
    <col min="15361" max="15361" width="16.21875" style="712" customWidth="1"/>
    <col min="15362" max="15362" width="5.33203125" style="712" customWidth="1"/>
    <col min="15363" max="15363" width="14.44140625" style="712" customWidth="1"/>
    <col min="15364" max="15364" width="9.6640625" style="712" customWidth="1"/>
    <col min="15365" max="15365" width="15.5546875" style="712" customWidth="1"/>
    <col min="15366" max="15366" width="5.33203125" style="712" customWidth="1"/>
    <col min="15367" max="15367" width="15.21875" style="712" customWidth="1"/>
    <col min="15368" max="15368" width="9.5546875" style="712" customWidth="1"/>
    <col min="15369" max="15369" width="9.33203125" style="712" customWidth="1"/>
    <col min="15370" max="15371" width="14.5546875" style="712" customWidth="1"/>
    <col min="15372" max="15616" width="8.88671875" style="712"/>
    <col min="15617" max="15617" width="16.21875" style="712" customWidth="1"/>
    <col min="15618" max="15618" width="5.33203125" style="712" customWidth="1"/>
    <col min="15619" max="15619" width="14.44140625" style="712" customWidth="1"/>
    <col min="15620" max="15620" width="9.6640625" style="712" customWidth="1"/>
    <col min="15621" max="15621" width="15.5546875" style="712" customWidth="1"/>
    <col min="15622" max="15622" width="5.33203125" style="712" customWidth="1"/>
    <col min="15623" max="15623" width="15.21875" style="712" customWidth="1"/>
    <col min="15624" max="15624" width="9.5546875" style="712" customWidth="1"/>
    <col min="15625" max="15625" width="9.33203125" style="712" customWidth="1"/>
    <col min="15626" max="15627" width="14.5546875" style="712" customWidth="1"/>
    <col min="15628" max="15872" width="8.88671875" style="712"/>
    <col min="15873" max="15873" width="16.21875" style="712" customWidth="1"/>
    <col min="15874" max="15874" width="5.33203125" style="712" customWidth="1"/>
    <col min="15875" max="15875" width="14.44140625" style="712" customWidth="1"/>
    <col min="15876" max="15876" width="9.6640625" style="712" customWidth="1"/>
    <col min="15877" max="15877" width="15.5546875" style="712" customWidth="1"/>
    <col min="15878" max="15878" width="5.33203125" style="712" customWidth="1"/>
    <col min="15879" max="15879" width="15.21875" style="712" customWidth="1"/>
    <col min="15880" max="15880" width="9.5546875" style="712" customWidth="1"/>
    <col min="15881" max="15881" width="9.33203125" style="712" customWidth="1"/>
    <col min="15882" max="15883" width="14.5546875" style="712" customWidth="1"/>
    <col min="15884" max="16128" width="8.88671875" style="712"/>
    <col min="16129" max="16129" width="16.21875" style="712" customWidth="1"/>
    <col min="16130" max="16130" width="5.33203125" style="712" customWidth="1"/>
    <col min="16131" max="16131" width="14.44140625" style="712" customWidth="1"/>
    <col min="16132" max="16132" width="9.6640625" style="712" customWidth="1"/>
    <col min="16133" max="16133" width="15.5546875" style="712" customWidth="1"/>
    <col min="16134" max="16134" width="5.33203125" style="712" customWidth="1"/>
    <col min="16135" max="16135" width="15.21875" style="712" customWidth="1"/>
    <col min="16136" max="16136" width="9.5546875" style="712" customWidth="1"/>
    <col min="16137" max="16137" width="9.33203125" style="712" customWidth="1"/>
    <col min="16138" max="16139" width="14.5546875" style="712" customWidth="1"/>
    <col min="16140" max="16384" width="8.88671875" style="712"/>
  </cols>
  <sheetData>
    <row r="1" spans="1:18" s="644" customFormat="1" ht="32.25" customHeight="1" x14ac:dyDescent="0.15">
      <c r="A1" s="489" t="s">
        <v>951</v>
      </c>
      <c r="B1" s="489"/>
      <c r="C1" s="489"/>
      <c r="D1" s="489"/>
      <c r="E1" s="489"/>
      <c r="F1" s="489"/>
      <c r="G1" s="489"/>
      <c r="H1" s="489"/>
      <c r="I1" s="643"/>
      <c r="J1" s="643"/>
      <c r="K1" s="643"/>
      <c r="L1" s="643"/>
      <c r="M1" s="643"/>
      <c r="N1" s="643"/>
      <c r="O1" s="643"/>
      <c r="P1" s="643"/>
      <c r="Q1" s="643"/>
      <c r="R1" s="643"/>
    </row>
    <row r="2" spans="1:18" s="644" customFormat="1" ht="21" customHeight="1" x14ac:dyDescent="0.15">
      <c r="A2" s="536" t="s">
        <v>1246</v>
      </c>
      <c r="B2" s="536"/>
      <c r="C2" s="536"/>
      <c r="D2" s="536"/>
      <c r="E2" s="536"/>
      <c r="F2" s="536"/>
      <c r="G2" s="536"/>
      <c r="H2" s="536"/>
      <c r="I2" s="643"/>
      <c r="J2" s="643"/>
      <c r="K2" s="643"/>
      <c r="L2" s="643"/>
      <c r="M2" s="643"/>
      <c r="N2" s="643"/>
      <c r="O2" s="643"/>
      <c r="P2" s="643"/>
      <c r="Q2" s="643"/>
      <c r="R2" s="643"/>
    </row>
    <row r="3" spans="1:18" s="644" customFormat="1" ht="15" customHeight="1" x14ac:dyDescent="0.15">
      <c r="A3" s="537" t="s">
        <v>285</v>
      </c>
      <c r="B3" s="537"/>
      <c r="C3" s="538"/>
      <c r="D3" s="537"/>
      <c r="E3" s="537"/>
      <c r="F3" s="645"/>
      <c r="G3" s="646"/>
      <c r="H3" s="645"/>
      <c r="I3" s="643"/>
      <c r="J3" s="643"/>
      <c r="K3" s="643"/>
      <c r="L3" s="643"/>
      <c r="M3" s="643"/>
      <c r="N3" s="643"/>
      <c r="O3" s="643"/>
      <c r="P3" s="643"/>
      <c r="Q3" s="643"/>
      <c r="R3" s="643"/>
    </row>
    <row r="4" spans="1:18" s="644" customFormat="1" ht="24" customHeight="1" x14ac:dyDescent="0.15">
      <c r="A4" s="647" t="s">
        <v>862</v>
      </c>
      <c r="B4" s="647"/>
      <c r="C4" s="647"/>
      <c r="D4" s="648"/>
      <c r="E4" s="649"/>
      <c r="F4" s="648"/>
      <c r="G4" s="650"/>
      <c r="H4" s="651" t="s">
        <v>863</v>
      </c>
      <c r="I4" s="643"/>
      <c r="J4" s="643"/>
      <c r="K4" s="643"/>
      <c r="L4" s="643"/>
      <c r="M4" s="643"/>
      <c r="N4" s="643"/>
      <c r="O4" s="643"/>
      <c r="P4" s="643"/>
      <c r="Q4" s="643"/>
      <c r="R4" s="643"/>
    </row>
    <row r="5" spans="1:18" s="655" customFormat="1" ht="24.75" customHeight="1" x14ac:dyDescent="0.15">
      <c r="A5" s="652" t="s">
        <v>952</v>
      </c>
      <c r="B5" s="653" t="s">
        <v>953</v>
      </c>
      <c r="C5" s="654" t="s">
        <v>954</v>
      </c>
      <c r="D5" s="540" t="s">
        <v>955</v>
      </c>
      <c r="E5" s="652" t="s">
        <v>952</v>
      </c>
      <c r="F5" s="653" t="s">
        <v>953</v>
      </c>
      <c r="G5" s="654" t="s">
        <v>954</v>
      </c>
      <c r="H5" s="541" t="s">
        <v>955</v>
      </c>
      <c r="M5" s="643"/>
      <c r="N5" s="643"/>
      <c r="O5" s="643"/>
      <c r="P5" s="643"/>
      <c r="Q5" s="643"/>
      <c r="R5" s="643"/>
    </row>
    <row r="6" spans="1:18" s="657" customFormat="1" ht="24.75" customHeight="1" x14ac:dyDescent="0.15">
      <c r="A6" s="656" t="s">
        <v>956</v>
      </c>
      <c r="B6" s="542">
        <v>1</v>
      </c>
      <c r="C6" s="543">
        <v>140000</v>
      </c>
      <c r="D6" s="544" t="s">
        <v>957</v>
      </c>
      <c r="E6" s="545" t="s">
        <v>958</v>
      </c>
      <c r="F6" s="542">
        <v>1</v>
      </c>
      <c r="G6" s="543">
        <v>2000000</v>
      </c>
      <c r="H6" s="544" t="s">
        <v>959</v>
      </c>
      <c r="M6" s="643"/>
      <c r="N6" s="643"/>
      <c r="O6" s="643"/>
      <c r="P6" s="643"/>
      <c r="Q6" s="643"/>
      <c r="R6" s="643"/>
    </row>
    <row r="7" spans="1:18" s="657" customFormat="1" ht="24.75" customHeight="1" x14ac:dyDescent="0.15">
      <c r="A7" s="658" t="s">
        <v>960</v>
      </c>
      <c r="B7" s="547">
        <v>1</v>
      </c>
      <c r="C7" s="548">
        <v>8500000</v>
      </c>
      <c r="D7" s="549"/>
      <c r="E7" s="659" t="s">
        <v>961</v>
      </c>
      <c r="F7" s="550">
        <v>1</v>
      </c>
      <c r="G7" s="551">
        <v>3850000</v>
      </c>
      <c r="H7" s="552"/>
      <c r="I7" s="643"/>
      <c r="J7" s="643"/>
      <c r="K7" s="643"/>
      <c r="L7" s="643"/>
      <c r="M7" s="643"/>
      <c r="N7" s="643"/>
      <c r="O7" s="643"/>
      <c r="P7" s="643"/>
      <c r="Q7" s="643"/>
      <c r="R7" s="643"/>
    </row>
    <row r="8" spans="1:18" s="657" customFormat="1" ht="24.75" customHeight="1" x14ac:dyDescent="0.15">
      <c r="A8" s="553" t="s">
        <v>962</v>
      </c>
      <c r="B8" s="547" t="s">
        <v>963</v>
      </c>
      <c r="C8" s="548">
        <v>13650016</v>
      </c>
      <c r="D8" s="660"/>
      <c r="E8" s="554" t="s">
        <v>964</v>
      </c>
      <c r="F8" s="550" t="s">
        <v>963</v>
      </c>
      <c r="G8" s="551">
        <v>4477800</v>
      </c>
      <c r="H8" s="555"/>
      <c r="I8" s="643"/>
      <c r="J8" s="643"/>
      <c r="K8" s="643"/>
      <c r="L8" s="643"/>
      <c r="M8" s="643"/>
      <c r="N8" s="643"/>
      <c r="O8" s="643"/>
      <c r="P8" s="643"/>
      <c r="Q8" s="643"/>
      <c r="R8" s="643"/>
    </row>
    <row r="9" spans="1:18" s="657" customFormat="1" ht="24.75" customHeight="1" x14ac:dyDescent="0.15">
      <c r="A9" s="656" t="s">
        <v>965</v>
      </c>
      <c r="B9" s="542">
        <v>1</v>
      </c>
      <c r="C9" s="543">
        <v>100000</v>
      </c>
      <c r="D9" s="549"/>
      <c r="E9" s="556" t="s">
        <v>966</v>
      </c>
      <c r="F9" s="557"/>
      <c r="G9" s="558">
        <f>SUM(C31:C32,G6:G8)</f>
        <v>14427800</v>
      </c>
      <c r="H9" s="661"/>
      <c r="I9" s="643"/>
      <c r="J9" s="643"/>
      <c r="K9" s="643"/>
      <c r="L9" s="643"/>
      <c r="M9" s="643"/>
      <c r="N9" s="643"/>
      <c r="O9" s="643"/>
      <c r="P9" s="643"/>
      <c r="Q9" s="643"/>
      <c r="R9" s="643"/>
    </row>
    <row r="10" spans="1:18" s="657" customFormat="1" ht="24.75" customHeight="1" x14ac:dyDescent="0.15">
      <c r="A10" s="556" t="s">
        <v>966</v>
      </c>
      <c r="B10" s="557"/>
      <c r="C10" s="558">
        <f>SUM(C6:C9)</f>
        <v>22390016</v>
      </c>
      <c r="D10" s="549"/>
      <c r="E10" s="545" t="s">
        <v>967</v>
      </c>
      <c r="F10" s="542" t="s">
        <v>963</v>
      </c>
      <c r="G10" s="543">
        <v>10612000</v>
      </c>
      <c r="H10" s="662" t="s">
        <v>968</v>
      </c>
      <c r="I10" s="643"/>
      <c r="J10" s="643"/>
      <c r="K10" s="643"/>
      <c r="L10" s="643"/>
      <c r="M10" s="643"/>
      <c r="N10" s="643"/>
      <c r="O10" s="643"/>
      <c r="P10" s="643"/>
      <c r="Q10" s="643"/>
      <c r="R10" s="643"/>
    </row>
    <row r="11" spans="1:18" s="657" customFormat="1" ht="24.75" customHeight="1" x14ac:dyDescent="0.15">
      <c r="A11" s="656" t="s">
        <v>969</v>
      </c>
      <c r="B11" s="542" t="s">
        <v>963</v>
      </c>
      <c r="C11" s="543">
        <v>1100000</v>
      </c>
      <c r="D11" s="549" t="s">
        <v>970</v>
      </c>
      <c r="E11" s="659" t="s">
        <v>971</v>
      </c>
      <c r="F11" s="561">
        <v>8</v>
      </c>
      <c r="G11" s="551">
        <v>1200000</v>
      </c>
      <c r="H11" s="661"/>
      <c r="I11" s="643"/>
      <c r="J11" s="643"/>
      <c r="K11" s="643"/>
      <c r="L11" s="643"/>
      <c r="M11" s="643"/>
      <c r="N11" s="643"/>
      <c r="O11" s="643"/>
      <c r="P11" s="643"/>
      <c r="Q11" s="643"/>
      <c r="R11" s="643"/>
    </row>
    <row r="12" spans="1:18" s="657" customFormat="1" ht="24.75" customHeight="1" x14ac:dyDescent="0.15">
      <c r="A12" s="562" t="s">
        <v>966</v>
      </c>
      <c r="B12" s="563"/>
      <c r="C12" s="558">
        <f>SUM(C11)</f>
        <v>1100000</v>
      </c>
      <c r="D12" s="549" t="s">
        <v>285</v>
      </c>
      <c r="E12" s="659" t="s">
        <v>1247</v>
      </c>
      <c r="F12" s="561">
        <v>60</v>
      </c>
      <c r="G12" s="551">
        <v>892727</v>
      </c>
      <c r="H12" s="662"/>
      <c r="I12" s="643"/>
      <c r="J12" s="643"/>
      <c r="K12" s="643"/>
      <c r="L12" s="643"/>
      <c r="M12" s="643"/>
      <c r="N12" s="643"/>
      <c r="O12" s="643"/>
      <c r="P12" s="643"/>
      <c r="Q12" s="643"/>
      <c r="R12" s="643"/>
    </row>
    <row r="13" spans="1:18" s="657" customFormat="1" ht="24.75" customHeight="1" x14ac:dyDescent="0.15">
      <c r="A13" s="564" t="s">
        <v>972</v>
      </c>
      <c r="B13" s="565" t="s">
        <v>963</v>
      </c>
      <c r="C13" s="566">
        <v>1289000</v>
      </c>
      <c r="D13" s="662" t="s">
        <v>1248</v>
      </c>
      <c r="E13" s="554" t="s">
        <v>1249</v>
      </c>
      <c r="F13" s="561">
        <v>1</v>
      </c>
      <c r="G13" s="551">
        <v>479091</v>
      </c>
      <c r="H13" s="662"/>
      <c r="I13" s="643"/>
      <c r="J13" s="643"/>
      <c r="K13" s="643"/>
      <c r="L13" s="643"/>
      <c r="M13" s="643"/>
      <c r="N13" s="643"/>
      <c r="O13" s="643"/>
      <c r="P13" s="643"/>
      <c r="Q13" s="643"/>
      <c r="R13" s="643"/>
    </row>
    <row r="14" spans="1:18" s="663" customFormat="1" ht="24.75" customHeight="1" x14ac:dyDescent="0.15">
      <c r="A14" s="545" t="s">
        <v>1250</v>
      </c>
      <c r="B14" s="542" t="s">
        <v>963</v>
      </c>
      <c r="C14" s="543">
        <v>600000</v>
      </c>
      <c r="D14" s="568" t="s">
        <v>1251</v>
      </c>
      <c r="E14" s="554" t="s">
        <v>1252</v>
      </c>
      <c r="F14" s="561">
        <v>1</v>
      </c>
      <c r="G14" s="551">
        <v>380000</v>
      </c>
      <c r="H14" s="662"/>
      <c r="I14" s="643"/>
      <c r="J14" s="643"/>
      <c r="K14" s="643"/>
      <c r="L14" s="643"/>
      <c r="M14" s="643"/>
      <c r="N14" s="643"/>
      <c r="O14" s="643"/>
      <c r="P14" s="643"/>
      <c r="Q14" s="643"/>
      <c r="R14" s="643"/>
    </row>
    <row r="15" spans="1:18" s="644" customFormat="1" ht="24.75" customHeight="1" x14ac:dyDescent="0.15">
      <c r="A15" s="545" t="s">
        <v>1253</v>
      </c>
      <c r="B15" s="542" t="s">
        <v>963</v>
      </c>
      <c r="C15" s="543">
        <v>560000</v>
      </c>
      <c r="D15" s="664"/>
      <c r="E15" s="665" t="s">
        <v>966</v>
      </c>
      <c r="F15" s="666"/>
      <c r="G15" s="558">
        <f>SUM(G10:G14)</f>
        <v>13563818</v>
      </c>
      <c r="H15" s="552"/>
      <c r="I15" s="643"/>
      <c r="J15" s="643"/>
      <c r="K15" s="643"/>
      <c r="L15" s="643"/>
      <c r="M15" s="643"/>
      <c r="N15" s="643"/>
      <c r="O15" s="643"/>
      <c r="P15" s="643"/>
      <c r="Q15" s="643"/>
      <c r="R15" s="643"/>
    </row>
    <row r="16" spans="1:18" s="644" customFormat="1" ht="24.75" customHeight="1" x14ac:dyDescent="0.15">
      <c r="A16" s="656" t="s">
        <v>1254</v>
      </c>
      <c r="B16" s="542">
        <v>1</v>
      </c>
      <c r="C16" s="543">
        <v>195454</v>
      </c>
      <c r="D16" s="568" t="s">
        <v>285</v>
      </c>
      <c r="E16" s="656" t="s">
        <v>1255</v>
      </c>
      <c r="F16" s="542" t="s">
        <v>963</v>
      </c>
      <c r="G16" s="543">
        <v>20000000</v>
      </c>
      <c r="H16" s="662" t="s">
        <v>1256</v>
      </c>
      <c r="I16" s="643"/>
      <c r="J16" s="643"/>
      <c r="K16" s="643"/>
      <c r="L16" s="643"/>
      <c r="M16" s="643"/>
      <c r="N16" s="643"/>
      <c r="O16" s="643"/>
      <c r="P16" s="643"/>
      <c r="Q16" s="643"/>
      <c r="R16" s="643"/>
    </row>
    <row r="17" spans="1:18" s="657" customFormat="1" ht="24.75" customHeight="1" x14ac:dyDescent="0.15">
      <c r="A17" s="667" t="s">
        <v>966</v>
      </c>
      <c r="B17" s="668"/>
      <c r="C17" s="558">
        <f>SUM(C13:C16)</f>
        <v>2644454</v>
      </c>
      <c r="D17" s="552" t="s">
        <v>285</v>
      </c>
      <c r="E17" s="545" t="s">
        <v>1257</v>
      </c>
      <c r="F17" s="542">
        <v>1</v>
      </c>
      <c r="G17" s="543">
        <v>3000000</v>
      </c>
      <c r="H17" s="662"/>
      <c r="I17" s="643"/>
      <c r="J17" s="643"/>
      <c r="K17" s="643"/>
      <c r="L17" s="643"/>
      <c r="M17" s="643"/>
      <c r="N17" s="643"/>
      <c r="O17" s="643"/>
      <c r="P17" s="643"/>
      <c r="Q17" s="643"/>
      <c r="R17" s="643"/>
    </row>
    <row r="18" spans="1:18" s="657" customFormat="1" ht="24.75" customHeight="1" x14ac:dyDescent="0.15">
      <c r="A18" s="669" t="s">
        <v>1258</v>
      </c>
      <c r="B18" s="569">
        <v>1</v>
      </c>
      <c r="C18" s="570">
        <v>450000</v>
      </c>
      <c r="D18" s="552" t="s">
        <v>1259</v>
      </c>
      <c r="E18" s="665" t="s">
        <v>966</v>
      </c>
      <c r="F18" s="666"/>
      <c r="G18" s="558">
        <f>SUM(G16:G17)</f>
        <v>23000000</v>
      </c>
      <c r="H18" s="664"/>
      <c r="I18" s="643"/>
      <c r="J18" s="643"/>
      <c r="K18" s="643"/>
      <c r="L18" s="643"/>
      <c r="M18" s="643"/>
      <c r="N18" s="643"/>
      <c r="O18" s="643"/>
      <c r="P18" s="643"/>
      <c r="Q18" s="643"/>
      <c r="R18" s="643"/>
    </row>
    <row r="19" spans="1:18" s="657" customFormat="1" ht="24.75" customHeight="1" x14ac:dyDescent="0.15">
      <c r="A19" s="670" t="s">
        <v>966</v>
      </c>
      <c r="B19" s="671"/>
      <c r="C19" s="571">
        <f>SUM(C18)</f>
        <v>450000</v>
      </c>
      <c r="D19" s="552"/>
      <c r="E19" s="545" t="s">
        <v>1260</v>
      </c>
      <c r="F19" s="542"/>
      <c r="G19" s="543">
        <v>2740000</v>
      </c>
      <c r="H19" s="662" t="s">
        <v>1261</v>
      </c>
      <c r="I19" s="643"/>
      <c r="J19" s="643"/>
      <c r="K19" s="643"/>
      <c r="L19" s="643"/>
      <c r="M19" s="643"/>
      <c r="N19" s="643"/>
      <c r="O19" s="643"/>
      <c r="P19" s="643"/>
      <c r="Q19" s="643"/>
      <c r="R19" s="643"/>
    </row>
    <row r="20" spans="1:18" s="644" customFormat="1" ht="24.75" customHeight="1" x14ac:dyDescent="0.15">
      <c r="A20" s="672" t="s">
        <v>1262</v>
      </c>
      <c r="B20" s="565">
        <v>1</v>
      </c>
      <c r="C20" s="566">
        <v>750000</v>
      </c>
      <c r="D20" s="662" t="s">
        <v>1263</v>
      </c>
      <c r="E20" s="545" t="s">
        <v>1264</v>
      </c>
      <c r="F20" s="542"/>
      <c r="G20" s="543">
        <v>1800000</v>
      </c>
      <c r="H20" s="661"/>
      <c r="I20" s="643"/>
      <c r="J20" s="643"/>
      <c r="K20" s="643"/>
      <c r="L20" s="643"/>
      <c r="M20" s="643"/>
      <c r="N20" s="643"/>
      <c r="O20" s="643"/>
      <c r="P20" s="643"/>
      <c r="Q20" s="643"/>
      <c r="R20" s="643"/>
    </row>
    <row r="21" spans="1:18" s="644" customFormat="1" ht="24.75" customHeight="1" x14ac:dyDescent="0.15">
      <c r="A21" s="658" t="s">
        <v>1265</v>
      </c>
      <c r="B21" s="547">
        <v>1</v>
      </c>
      <c r="C21" s="548">
        <v>3600000</v>
      </c>
      <c r="D21" s="572"/>
      <c r="E21" s="545" t="s">
        <v>1266</v>
      </c>
      <c r="F21" s="542">
        <v>2</v>
      </c>
      <c r="G21" s="543">
        <v>384000</v>
      </c>
      <c r="H21" s="662"/>
      <c r="I21" s="643"/>
      <c r="J21" s="643"/>
      <c r="K21" s="643"/>
      <c r="L21" s="643"/>
      <c r="M21" s="643"/>
      <c r="N21" s="643"/>
      <c r="O21" s="643"/>
      <c r="P21" s="643"/>
      <c r="Q21" s="643"/>
      <c r="R21" s="643"/>
    </row>
    <row r="22" spans="1:18" s="644" customFormat="1" ht="24.75" customHeight="1" x14ac:dyDescent="0.15">
      <c r="A22" s="545" t="s">
        <v>1267</v>
      </c>
      <c r="B22" s="542">
        <v>40</v>
      </c>
      <c r="C22" s="543">
        <v>1640000</v>
      </c>
      <c r="D22" s="572"/>
      <c r="E22" s="658" t="s">
        <v>1268</v>
      </c>
      <c r="F22" s="573">
        <v>7</v>
      </c>
      <c r="G22" s="548">
        <v>420000</v>
      </c>
      <c r="H22" s="662"/>
      <c r="I22" s="643"/>
      <c r="J22" s="643"/>
      <c r="K22" s="643"/>
      <c r="L22" s="643"/>
      <c r="M22" s="643"/>
      <c r="N22" s="643"/>
      <c r="O22" s="643"/>
      <c r="P22" s="643"/>
      <c r="Q22" s="643"/>
      <c r="R22" s="643"/>
    </row>
    <row r="23" spans="1:18" s="644" customFormat="1" ht="24.75" customHeight="1" x14ac:dyDescent="0.15">
      <c r="A23" s="556" t="s">
        <v>966</v>
      </c>
      <c r="B23" s="557"/>
      <c r="C23" s="558">
        <f>SUM(C20:C22)</f>
        <v>5990000</v>
      </c>
      <c r="D23" s="572"/>
      <c r="E23" s="656" t="s">
        <v>1269</v>
      </c>
      <c r="F23" s="567">
        <v>2</v>
      </c>
      <c r="G23" s="543">
        <v>600000</v>
      </c>
      <c r="H23" s="661"/>
      <c r="I23" s="643"/>
      <c r="J23" s="643"/>
      <c r="K23" s="643"/>
      <c r="L23" s="643"/>
      <c r="M23" s="643"/>
      <c r="N23" s="643"/>
      <c r="O23" s="643"/>
      <c r="P23" s="643"/>
      <c r="Q23" s="643"/>
      <c r="R23" s="643"/>
    </row>
    <row r="24" spans="1:18" s="644" customFormat="1" ht="24.75" customHeight="1" x14ac:dyDescent="0.15">
      <c r="A24" s="553" t="s">
        <v>1270</v>
      </c>
      <c r="B24" s="547">
        <v>1</v>
      </c>
      <c r="C24" s="548">
        <v>700000</v>
      </c>
      <c r="D24" s="662" t="s">
        <v>1271</v>
      </c>
      <c r="E24" s="656" t="s">
        <v>1272</v>
      </c>
      <c r="F24" s="567">
        <v>20</v>
      </c>
      <c r="G24" s="543">
        <v>2180000</v>
      </c>
      <c r="H24" s="661"/>
      <c r="I24" s="643"/>
      <c r="J24" s="643"/>
      <c r="K24" s="643"/>
      <c r="L24" s="643"/>
      <c r="M24" s="643"/>
      <c r="N24" s="643"/>
      <c r="O24" s="643"/>
      <c r="P24" s="643"/>
      <c r="Q24" s="643"/>
      <c r="R24" s="643"/>
    </row>
    <row r="25" spans="1:18" s="644" customFormat="1" ht="24.75" customHeight="1" x14ac:dyDescent="0.15">
      <c r="A25" s="656" t="s">
        <v>1273</v>
      </c>
      <c r="B25" s="542" t="s">
        <v>963</v>
      </c>
      <c r="C25" s="543">
        <v>24272728</v>
      </c>
      <c r="D25" s="662"/>
      <c r="E25" s="656" t="s">
        <v>1274</v>
      </c>
      <c r="F25" s="567">
        <v>2</v>
      </c>
      <c r="G25" s="543">
        <v>15500000</v>
      </c>
      <c r="H25" s="661"/>
      <c r="I25" s="643"/>
      <c r="J25" s="643"/>
      <c r="K25" s="643"/>
      <c r="L25" s="643"/>
      <c r="M25" s="643"/>
      <c r="N25" s="643"/>
      <c r="O25" s="643"/>
      <c r="P25" s="643"/>
      <c r="Q25" s="643"/>
      <c r="R25" s="643"/>
    </row>
    <row r="26" spans="1:18" s="644" customFormat="1" ht="24.75" customHeight="1" x14ac:dyDescent="0.15">
      <c r="A26" s="667" t="s">
        <v>966</v>
      </c>
      <c r="B26" s="668"/>
      <c r="C26" s="558">
        <f>SUM(C24:C25)</f>
        <v>24972728</v>
      </c>
      <c r="D26" s="661"/>
      <c r="E26" s="553" t="s">
        <v>1275</v>
      </c>
      <c r="F26" s="547">
        <v>1</v>
      </c>
      <c r="G26" s="548">
        <v>2200000</v>
      </c>
      <c r="H26" s="661"/>
      <c r="I26" s="643"/>
      <c r="J26" s="643"/>
      <c r="K26" s="643"/>
      <c r="L26" s="643"/>
      <c r="M26" s="643"/>
      <c r="N26" s="643"/>
      <c r="O26" s="643"/>
      <c r="P26" s="643"/>
      <c r="Q26" s="643"/>
      <c r="R26" s="643"/>
    </row>
    <row r="27" spans="1:18" s="644" customFormat="1" ht="24.75" customHeight="1" x14ac:dyDescent="0.15">
      <c r="A27" s="553" t="s">
        <v>1262</v>
      </c>
      <c r="B27" s="547" t="s">
        <v>963</v>
      </c>
      <c r="C27" s="548">
        <v>860000</v>
      </c>
      <c r="D27" s="552" t="s">
        <v>1276</v>
      </c>
      <c r="E27" s="658" t="s">
        <v>1277</v>
      </c>
      <c r="F27" s="547">
        <v>1</v>
      </c>
      <c r="G27" s="548">
        <v>1300000</v>
      </c>
      <c r="H27" s="664"/>
      <c r="I27" s="643"/>
      <c r="J27" s="643"/>
      <c r="K27" s="643"/>
      <c r="L27" s="643"/>
      <c r="M27" s="643"/>
      <c r="N27" s="643"/>
      <c r="O27" s="643"/>
      <c r="P27" s="643"/>
      <c r="Q27" s="643"/>
      <c r="R27" s="643"/>
    </row>
    <row r="28" spans="1:18" s="644" customFormat="1" ht="24.75" customHeight="1" x14ac:dyDescent="0.15">
      <c r="A28" s="656" t="s">
        <v>973</v>
      </c>
      <c r="B28" s="574" t="s">
        <v>974</v>
      </c>
      <c r="C28" s="543">
        <v>2000000</v>
      </c>
      <c r="D28" s="552"/>
      <c r="E28" s="556" t="s">
        <v>1009</v>
      </c>
      <c r="F28" s="557"/>
      <c r="G28" s="558">
        <f>SUM(G19:G27)</f>
        <v>27124000</v>
      </c>
      <c r="H28" s="664"/>
      <c r="I28" s="643"/>
      <c r="J28" s="643"/>
      <c r="K28" s="643"/>
      <c r="L28" s="643"/>
      <c r="M28" s="643"/>
      <c r="N28" s="643"/>
      <c r="O28" s="643"/>
      <c r="P28" s="643"/>
      <c r="Q28" s="643"/>
      <c r="R28" s="643"/>
    </row>
    <row r="29" spans="1:18" s="644" customFormat="1" ht="24.75" customHeight="1" x14ac:dyDescent="0.15">
      <c r="A29" s="656" t="s">
        <v>1278</v>
      </c>
      <c r="B29" s="542" t="s">
        <v>963</v>
      </c>
      <c r="C29" s="543">
        <v>6181819</v>
      </c>
      <c r="D29" s="664"/>
      <c r="E29" s="545" t="s">
        <v>1279</v>
      </c>
      <c r="F29" s="542"/>
      <c r="G29" s="543">
        <v>760000</v>
      </c>
      <c r="H29" s="662" t="s">
        <v>1280</v>
      </c>
      <c r="I29" s="643"/>
      <c r="J29" s="643"/>
      <c r="K29" s="643"/>
      <c r="L29" s="643"/>
      <c r="M29" s="643"/>
      <c r="N29" s="643"/>
      <c r="O29" s="643"/>
      <c r="P29" s="643"/>
      <c r="Q29" s="643"/>
      <c r="R29" s="643"/>
    </row>
    <row r="30" spans="1:18" s="644" customFormat="1" ht="24.75" customHeight="1" x14ac:dyDescent="0.15">
      <c r="A30" s="667" t="s">
        <v>966</v>
      </c>
      <c r="B30" s="668"/>
      <c r="C30" s="558">
        <f>SUM(C27:C29)</f>
        <v>9041819</v>
      </c>
      <c r="D30" s="662"/>
      <c r="E30" s="554" t="s">
        <v>1281</v>
      </c>
      <c r="F30" s="561">
        <v>1</v>
      </c>
      <c r="G30" s="551">
        <v>3800000</v>
      </c>
      <c r="H30" s="552"/>
      <c r="I30" s="643">
        <v>937500</v>
      </c>
      <c r="J30" s="643"/>
      <c r="K30" s="643"/>
      <c r="L30" s="643"/>
      <c r="M30" s="643"/>
      <c r="N30" s="643"/>
      <c r="O30" s="643"/>
      <c r="P30" s="643"/>
      <c r="Q30" s="643"/>
      <c r="R30" s="643"/>
    </row>
    <row r="31" spans="1:18" s="644" customFormat="1" ht="24.75" customHeight="1" x14ac:dyDescent="0.15">
      <c r="A31" s="545" t="s">
        <v>1282</v>
      </c>
      <c r="B31" s="542">
        <v>1</v>
      </c>
      <c r="C31" s="543">
        <v>3200000</v>
      </c>
      <c r="D31" s="552" t="s">
        <v>959</v>
      </c>
      <c r="E31" s="545" t="s">
        <v>1283</v>
      </c>
      <c r="F31" s="542">
        <v>1</v>
      </c>
      <c r="G31" s="543">
        <v>120000</v>
      </c>
      <c r="H31" s="662"/>
      <c r="I31" s="643"/>
      <c r="J31" s="643"/>
      <c r="K31" s="643"/>
      <c r="L31" s="643"/>
      <c r="M31" s="643"/>
      <c r="N31" s="643"/>
      <c r="O31" s="643"/>
      <c r="P31" s="643"/>
      <c r="Q31" s="643"/>
      <c r="R31" s="643"/>
    </row>
    <row r="32" spans="1:18" s="644" customFormat="1" ht="24.75" customHeight="1" x14ac:dyDescent="0.15">
      <c r="A32" s="575" t="s">
        <v>1284</v>
      </c>
      <c r="B32" s="576" t="s">
        <v>963</v>
      </c>
      <c r="C32" s="577">
        <v>900000</v>
      </c>
      <c r="D32" s="578"/>
      <c r="E32" s="575" t="s">
        <v>1285</v>
      </c>
      <c r="F32" s="576">
        <v>1</v>
      </c>
      <c r="G32" s="577">
        <v>125454</v>
      </c>
      <c r="H32" s="673"/>
      <c r="I32" s="643"/>
      <c r="J32" s="643"/>
      <c r="K32" s="643"/>
      <c r="L32" s="643"/>
      <c r="M32" s="643"/>
      <c r="N32" s="643"/>
      <c r="O32" s="643"/>
      <c r="P32" s="643"/>
      <c r="Q32" s="643"/>
      <c r="R32" s="643"/>
    </row>
    <row r="33" spans="1:18" s="644" customFormat="1" ht="24.75" customHeight="1" x14ac:dyDescent="0.15">
      <c r="A33" s="647" t="s">
        <v>862</v>
      </c>
      <c r="B33" s="647"/>
      <c r="C33" s="647"/>
      <c r="D33" s="648"/>
      <c r="E33" s="674"/>
      <c r="F33" s="648"/>
      <c r="G33" s="650"/>
      <c r="H33" s="675" t="s">
        <v>1020</v>
      </c>
      <c r="I33" s="643"/>
      <c r="J33" s="643"/>
      <c r="K33" s="643"/>
      <c r="L33" s="643"/>
      <c r="M33" s="643"/>
      <c r="N33" s="643"/>
      <c r="O33" s="643"/>
      <c r="P33" s="643"/>
      <c r="Q33" s="643"/>
      <c r="R33" s="643"/>
    </row>
    <row r="34" spans="1:18" s="655" customFormat="1" ht="24.75" customHeight="1" x14ac:dyDescent="0.15">
      <c r="A34" s="676" t="s">
        <v>952</v>
      </c>
      <c r="B34" s="677" t="s">
        <v>953</v>
      </c>
      <c r="C34" s="678" t="s">
        <v>954</v>
      </c>
      <c r="D34" s="580" t="s">
        <v>955</v>
      </c>
      <c r="E34" s="676" t="s">
        <v>952</v>
      </c>
      <c r="F34" s="677" t="s">
        <v>953</v>
      </c>
      <c r="G34" s="678" t="s">
        <v>954</v>
      </c>
      <c r="H34" s="581" t="s">
        <v>955</v>
      </c>
      <c r="M34" s="643"/>
      <c r="N34" s="643"/>
      <c r="O34" s="643"/>
      <c r="P34" s="643"/>
      <c r="Q34" s="643"/>
      <c r="R34" s="643"/>
    </row>
    <row r="35" spans="1:18" s="644" customFormat="1" ht="24.75" customHeight="1" x14ac:dyDescent="0.15">
      <c r="A35" s="554" t="s">
        <v>1286</v>
      </c>
      <c r="B35" s="550"/>
      <c r="C35" s="551">
        <v>4681818</v>
      </c>
      <c r="D35" s="662" t="s">
        <v>1280</v>
      </c>
      <c r="E35" s="658" t="s">
        <v>1287</v>
      </c>
      <c r="F35" s="547">
        <v>1</v>
      </c>
      <c r="G35" s="548">
        <v>294000</v>
      </c>
      <c r="H35" s="552" t="s">
        <v>1288</v>
      </c>
      <c r="I35" s="643"/>
      <c r="J35" s="643"/>
      <c r="K35" s="643"/>
      <c r="L35" s="643"/>
      <c r="M35" s="643"/>
      <c r="N35" s="643"/>
      <c r="O35" s="643"/>
      <c r="P35" s="643"/>
      <c r="Q35" s="643"/>
      <c r="R35" s="643"/>
    </row>
    <row r="36" spans="1:18" s="644" customFormat="1" ht="24.75" customHeight="1" x14ac:dyDescent="0.15">
      <c r="A36" s="554" t="s">
        <v>1289</v>
      </c>
      <c r="B36" s="550"/>
      <c r="C36" s="551">
        <v>2650000</v>
      </c>
      <c r="D36" s="662"/>
      <c r="E36" s="545" t="s">
        <v>1290</v>
      </c>
      <c r="F36" s="542">
        <v>1</v>
      </c>
      <c r="G36" s="548">
        <v>1900000</v>
      </c>
      <c r="H36" s="664"/>
      <c r="I36" s="643"/>
      <c r="J36" s="643"/>
      <c r="K36" s="643"/>
      <c r="L36" s="643"/>
      <c r="M36" s="643"/>
      <c r="N36" s="643"/>
      <c r="O36" s="643"/>
      <c r="P36" s="643"/>
      <c r="Q36" s="643"/>
      <c r="R36" s="643"/>
    </row>
    <row r="37" spans="1:18" s="644" customFormat="1" ht="24.75" customHeight="1" x14ac:dyDescent="0.15">
      <c r="A37" s="659" t="s">
        <v>1291</v>
      </c>
      <c r="B37" s="582"/>
      <c r="C37" s="583">
        <v>1818182</v>
      </c>
      <c r="D37" s="662"/>
      <c r="E37" s="656" t="s">
        <v>1292</v>
      </c>
      <c r="F37" s="567">
        <v>1</v>
      </c>
      <c r="G37" s="543">
        <v>1318182</v>
      </c>
      <c r="H37" s="664"/>
      <c r="I37" s="643"/>
      <c r="J37" s="643"/>
      <c r="K37" s="643"/>
      <c r="L37" s="643"/>
      <c r="M37" s="643"/>
      <c r="N37" s="643"/>
      <c r="O37" s="643"/>
      <c r="P37" s="643"/>
      <c r="Q37" s="643"/>
      <c r="R37" s="643"/>
    </row>
    <row r="38" spans="1:18" s="644" customFormat="1" ht="24.75" customHeight="1" x14ac:dyDescent="0.15">
      <c r="A38" s="656" t="s">
        <v>1293</v>
      </c>
      <c r="B38" s="542">
        <v>2</v>
      </c>
      <c r="C38" s="543">
        <v>70909</v>
      </c>
      <c r="D38" s="679"/>
      <c r="E38" s="656" t="s">
        <v>1294</v>
      </c>
      <c r="F38" s="567">
        <v>1</v>
      </c>
      <c r="G38" s="543">
        <v>600000</v>
      </c>
      <c r="H38" s="662"/>
      <c r="I38" s="643"/>
      <c r="J38" s="643"/>
      <c r="K38" s="643"/>
      <c r="L38" s="643"/>
      <c r="M38" s="643"/>
      <c r="N38" s="643"/>
      <c r="O38" s="643"/>
      <c r="P38" s="643"/>
      <c r="Q38" s="643"/>
      <c r="R38" s="643"/>
    </row>
    <row r="39" spans="1:18" s="644" customFormat="1" ht="24.75" customHeight="1" x14ac:dyDescent="0.15">
      <c r="A39" s="656" t="s">
        <v>1295</v>
      </c>
      <c r="B39" s="567">
        <v>3</v>
      </c>
      <c r="C39" s="543">
        <v>840000</v>
      </c>
      <c r="D39" s="680"/>
      <c r="E39" s="656" t="s">
        <v>1296</v>
      </c>
      <c r="F39" s="567">
        <v>1</v>
      </c>
      <c r="G39" s="543">
        <v>5511000</v>
      </c>
      <c r="H39" s="662"/>
      <c r="I39" s="643"/>
      <c r="J39" s="643"/>
      <c r="K39" s="643"/>
      <c r="L39" s="643"/>
      <c r="M39" s="643"/>
      <c r="N39" s="643"/>
      <c r="O39" s="643"/>
      <c r="P39" s="643"/>
      <c r="Q39" s="643"/>
      <c r="R39" s="643"/>
    </row>
    <row r="40" spans="1:18" s="644" customFormat="1" ht="24.75" customHeight="1" x14ac:dyDescent="0.15">
      <c r="A40" s="656" t="s">
        <v>1297</v>
      </c>
      <c r="B40" s="567">
        <v>1</v>
      </c>
      <c r="C40" s="543">
        <v>2700000</v>
      </c>
      <c r="D40" s="680"/>
      <c r="E40" s="656" t="s">
        <v>1298</v>
      </c>
      <c r="F40" s="567">
        <v>1</v>
      </c>
      <c r="G40" s="543">
        <v>4950000</v>
      </c>
      <c r="H40" s="662"/>
      <c r="I40" s="643"/>
      <c r="J40" s="643"/>
      <c r="K40" s="643"/>
      <c r="L40" s="643"/>
      <c r="M40" s="643"/>
      <c r="N40" s="643"/>
      <c r="O40" s="643"/>
      <c r="P40" s="643"/>
      <c r="Q40" s="643"/>
      <c r="R40" s="643"/>
    </row>
    <row r="41" spans="1:18" s="644" customFormat="1" ht="24.75" customHeight="1" x14ac:dyDescent="0.15">
      <c r="A41" s="656" t="s">
        <v>1299</v>
      </c>
      <c r="B41" s="567">
        <v>2</v>
      </c>
      <c r="C41" s="543">
        <v>1900000</v>
      </c>
      <c r="D41" s="680"/>
      <c r="E41" s="656" t="s">
        <v>1300</v>
      </c>
      <c r="F41" s="567">
        <v>1</v>
      </c>
      <c r="G41" s="543">
        <v>600000</v>
      </c>
      <c r="H41" s="662"/>
      <c r="I41" s="643"/>
      <c r="J41" s="643"/>
      <c r="K41" s="643"/>
      <c r="L41" s="643"/>
      <c r="M41" s="643"/>
      <c r="N41" s="643"/>
      <c r="O41" s="643"/>
      <c r="P41" s="643"/>
      <c r="Q41" s="643"/>
      <c r="R41" s="643"/>
    </row>
    <row r="42" spans="1:18" s="644" customFormat="1" ht="24.75" customHeight="1" x14ac:dyDescent="0.15">
      <c r="A42" s="656" t="s">
        <v>1301</v>
      </c>
      <c r="B42" s="567">
        <v>1</v>
      </c>
      <c r="C42" s="543">
        <v>500000</v>
      </c>
      <c r="D42" s="662"/>
      <c r="E42" s="656" t="s">
        <v>1302</v>
      </c>
      <c r="F42" s="567">
        <v>1</v>
      </c>
      <c r="G42" s="543">
        <v>400000</v>
      </c>
      <c r="H42" s="662"/>
      <c r="I42" s="643"/>
      <c r="J42" s="643"/>
      <c r="K42" s="643"/>
      <c r="L42" s="643"/>
      <c r="M42" s="643"/>
      <c r="N42" s="643"/>
      <c r="O42" s="643"/>
      <c r="P42" s="643"/>
      <c r="Q42" s="643"/>
      <c r="R42" s="643"/>
    </row>
    <row r="43" spans="1:18" s="644" customFormat="1" ht="24.75" customHeight="1" x14ac:dyDescent="0.15">
      <c r="A43" s="545" t="s">
        <v>1303</v>
      </c>
      <c r="B43" s="567">
        <v>1</v>
      </c>
      <c r="C43" s="543">
        <v>800000</v>
      </c>
      <c r="D43" s="552"/>
      <c r="E43" s="656" t="s">
        <v>1304</v>
      </c>
      <c r="F43" s="567">
        <v>1</v>
      </c>
      <c r="G43" s="543">
        <v>1960000</v>
      </c>
      <c r="H43" s="664"/>
      <c r="I43" s="643"/>
      <c r="J43" s="643"/>
      <c r="K43" s="643"/>
      <c r="L43" s="643"/>
      <c r="M43" s="643"/>
      <c r="N43" s="643"/>
      <c r="O43" s="643"/>
      <c r="P43" s="643"/>
      <c r="Q43" s="643"/>
      <c r="R43" s="643"/>
    </row>
    <row r="44" spans="1:18" s="644" customFormat="1" ht="24.75" customHeight="1" x14ac:dyDescent="0.15">
      <c r="A44" s="545" t="s">
        <v>1305</v>
      </c>
      <c r="B44" s="567">
        <v>5</v>
      </c>
      <c r="C44" s="543">
        <v>1100000</v>
      </c>
      <c r="D44" s="552"/>
      <c r="E44" s="545" t="s">
        <v>1306</v>
      </c>
      <c r="F44" s="542">
        <v>1</v>
      </c>
      <c r="G44" s="543">
        <v>1030000</v>
      </c>
      <c r="H44" s="664"/>
      <c r="I44" s="643"/>
      <c r="J44" s="643"/>
      <c r="K44" s="643"/>
      <c r="L44" s="643"/>
      <c r="M44" s="643"/>
      <c r="N44" s="643"/>
      <c r="O44" s="643"/>
      <c r="P44" s="643"/>
      <c r="Q44" s="643"/>
      <c r="R44" s="643"/>
    </row>
    <row r="45" spans="1:18" s="644" customFormat="1" ht="24.75" customHeight="1" x14ac:dyDescent="0.15">
      <c r="A45" s="656" t="s">
        <v>1307</v>
      </c>
      <c r="B45" s="567">
        <v>1</v>
      </c>
      <c r="C45" s="543">
        <v>750000</v>
      </c>
      <c r="D45" s="661"/>
      <c r="E45" s="584" t="s">
        <v>1009</v>
      </c>
      <c r="F45" s="585"/>
      <c r="G45" s="558">
        <f>SUM(C58:C64,G35:G44)</f>
        <v>35556818</v>
      </c>
      <c r="H45" s="664"/>
      <c r="I45" s="643"/>
      <c r="J45" s="643"/>
      <c r="K45" s="643"/>
      <c r="L45" s="643"/>
      <c r="M45" s="643"/>
      <c r="N45" s="643"/>
      <c r="O45" s="643"/>
      <c r="P45" s="643"/>
      <c r="Q45" s="643"/>
      <c r="R45" s="643"/>
    </row>
    <row r="46" spans="1:18" s="644" customFormat="1" ht="24.75" customHeight="1" x14ac:dyDescent="0.15">
      <c r="A46" s="656" t="s">
        <v>1308</v>
      </c>
      <c r="B46" s="567">
        <v>1</v>
      </c>
      <c r="C46" s="543">
        <v>300000</v>
      </c>
      <c r="D46" s="552"/>
      <c r="E46" s="656" t="s">
        <v>1309</v>
      </c>
      <c r="F46" s="542">
        <v>2</v>
      </c>
      <c r="G46" s="586">
        <v>400000</v>
      </c>
      <c r="H46" s="552" t="s">
        <v>1310</v>
      </c>
      <c r="I46" s="643"/>
      <c r="J46" s="643"/>
      <c r="K46" s="643"/>
      <c r="L46" s="643"/>
      <c r="M46" s="643"/>
      <c r="N46" s="643"/>
      <c r="O46" s="643"/>
      <c r="P46" s="643"/>
      <c r="Q46" s="643"/>
      <c r="R46" s="643"/>
    </row>
    <row r="47" spans="1:18" s="644" customFormat="1" ht="24.75" customHeight="1" x14ac:dyDescent="0.15">
      <c r="A47" s="656" t="s">
        <v>1299</v>
      </c>
      <c r="B47" s="542">
        <v>1</v>
      </c>
      <c r="C47" s="543">
        <v>490000</v>
      </c>
      <c r="D47" s="661"/>
      <c r="E47" s="656" t="s">
        <v>1311</v>
      </c>
      <c r="F47" s="587">
        <v>2</v>
      </c>
      <c r="G47" s="586">
        <v>150000</v>
      </c>
      <c r="H47" s="662"/>
      <c r="I47" s="643"/>
      <c r="J47" s="643"/>
      <c r="K47" s="643"/>
      <c r="L47" s="643"/>
      <c r="M47" s="643"/>
      <c r="N47" s="643"/>
      <c r="O47" s="643"/>
      <c r="P47" s="643"/>
      <c r="Q47" s="643"/>
      <c r="R47" s="643"/>
    </row>
    <row r="48" spans="1:18" s="644" customFormat="1" ht="24.75" customHeight="1" x14ac:dyDescent="0.15">
      <c r="A48" s="656" t="s">
        <v>1312</v>
      </c>
      <c r="B48" s="542">
        <v>2</v>
      </c>
      <c r="C48" s="543">
        <v>1240000</v>
      </c>
      <c r="D48" s="661"/>
      <c r="E48" s="656" t="s">
        <v>1313</v>
      </c>
      <c r="F48" s="587">
        <v>2</v>
      </c>
      <c r="G48" s="586">
        <v>200000</v>
      </c>
      <c r="H48" s="664"/>
      <c r="I48" s="643"/>
      <c r="J48" s="643"/>
      <c r="K48" s="643"/>
      <c r="L48" s="643"/>
      <c r="M48" s="643"/>
      <c r="N48" s="643"/>
      <c r="O48" s="643"/>
      <c r="P48" s="643"/>
      <c r="Q48" s="643"/>
      <c r="R48" s="643"/>
    </row>
    <row r="49" spans="1:18" s="644" customFormat="1" ht="24.75" customHeight="1" x14ac:dyDescent="0.15">
      <c r="A49" s="553" t="s">
        <v>1314</v>
      </c>
      <c r="B49" s="547">
        <v>1</v>
      </c>
      <c r="C49" s="548">
        <v>700000</v>
      </c>
      <c r="D49" s="552"/>
      <c r="E49" s="656" t="s">
        <v>1315</v>
      </c>
      <c r="F49" s="587">
        <v>4</v>
      </c>
      <c r="G49" s="586">
        <v>320000</v>
      </c>
      <c r="H49" s="664"/>
      <c r="I49" s="643"/>
      <c r="J49" s="643"/>
      <c r="K49" s="643"/>
      <c r="L49" s="643"/>
      <c r="M49" s="643"/>
      <c r="N49" s="643"/>
      <c r="O49" s="643"/>
      <c r="P49" s="643"/>
      <c r="Q49" s="643"/>
      <c r="R49" s="643"/>
    </row>
    <row r="50" spans="1:18" s="644" customFormat="1" ht="24.75" customHeight="1" x14ac:dyDescent="0.15">
      <c r="A50" s="553" t="s">
        <v>1316</v>
      </c>
      <c r="B50" s="547"/>
      <c r="C50" s="548">
        <v>905100</v>
      </c>
      <c r="D50" s="552"/>
      <c r="E50" s="656" t="s">
        <v>1317</v>
      </c>
      <c r="F50" s="587">
        <v>2</v>
      </c>
      <c r="G50" s="586">
        <v>194000</v>
      </c>
      <c r="H50" s="662"/>
      <c r="I50" s="643"/>
      <c r="J50" s="643"/>
      <c r="K50" s="643"/>
      <c r="L50" s="643"/>
      <c r="M50" s="643"/>
      <c r="N50" s="643"/>
      <c r="O50" s="643"/>
      <c r="P50" s="643"/>
      <c r="Q50" s="643"/>
      <c r="R50" s="643"/>
    </row>
    <row r="51" spans="1:18" s="644" customFormat="1" ht="24.75" customHeight="1" x14ac:dyDescent="0.15">
      <c r="A51" s="553" t="s">
        <v>1318</v>
      </c>
      <c r="B51" s="547">
        <v>1</v>
      </c>
      <c r="C51" s="548">
        <v>2700000</v>
      </c>
      <c r="D51" s="552"/>
      <c r="E51" s="656" t="s">
        <v>1319</v>
      </c>
      <c r="F51" s="587"/>
      <c r="G51" s="586">
        <v>610000</v>
      </c>
      <c r="H51" s="662"/>
      <c r="I51" s="643"/>
      <c r="J51" s="643"/>
      <c r="K51" s="643"/>
      <c r="L51" s="643"/>
      <c r="M51" s="643"/>
      <c r="N51" s="643"/>
      <c r="O51" s="643"/>
      <c r="P51" s="643"/>
      <c r="Q51" s="643"/>
      <c r="R51" s="643"/>
    </row>
    <row r="52" spans="1:18" s="644" customFormat="1" ht="24.75" customHeight="1" x14ac:dyDescent="0.15">
      <c r="A52" s="659" t="s">
        <v>1320</v>
      </c>
      <c r="B52" s="561">
        <v>1</v>
      </c>
      <c r="C52" s="551">
        <v>336363</v>
      </c>
      <c r="D52" s="661"/>
      <c r="E52" s="656" t="s">
        <v>1321</v>
      </c>
      <c r="F52" s="587"/>
      <c r="G52" s="586">
        <v>1920000</v>
      </c>
      <c r="H52" s="662"/>
      <c r="I52" s="643"/>
      <c r="J52" s="643"/>
      <c r="K52" s="643"/>
      <c r="L52" s="643"/>
      <c r="M52" s="643"/>
      <c r="N52" s="643"/>
      <c r="O52" s="643"/>
      <c r="P52" s="643"/>
      <c r="Q52" s="643"/>
      <c r="R52" s="643"/>
    </row>
    <row r="53" spans="1:18" s="644" customFormat="1" ht="24.75" customHeight="1" x14ac:dyDescent="0.15">
      <c r="A53" s="659" t="s">
        <v>1322</v>
      </c>
      <c r="B53" s="550">
        <v>1</v>
      </c>
      <c r="C53" s="551">
        <v>324546</v>
      </c>
      <c r="D53" s="661"/>
      <c r="E53" s="656" t="s">
        <v>1323</v>
      </c>
      <c r="F53" s="587"/>
      <c r="G53" s="586">
        <v>4200000</v>
      </c>
      <c r="H53" s="662"/>
      <c r="I53" s="643"/>
      <c r="J53" s="643"/>
      <c r="K53" s="643"/>
      <c r="L53" s="643"/>
      <c r="M53" s="643"/>
      <c r="N53" s="643"/>
      <c r="O53" s="643"/>
      <c r="P53" s="643"/>
      <c r="Q53" s="643"/>
      <c r="R53" s="643"/>
    </row>
    <row r="54" spans="1:18" s="644" customFormat="1" ht="24.75" customHeight="1" x14ac:dyDescent="0.15">
      <c r="A54" s="659" t="s">
        <v>1324</v>
      </c>
      <c r="B54" s="561">
        <v>2</v>
      </c>
      <c r="C54" s="551">
        <v>4250000</v>
      </c>
      <c r="D54" s="661"/>
      <c r="E54" s="656" t="s">
        <v>1325</v>
      </c>
      <c r="F54" s="587">
        <v>3</v>
      </c>
      <c r="G54" s="586">
        <v>600000</v>
      </c>
      <c r="H54" s="664"/>
      <c r="I54" s="643"/>
      <c r="J54" s="643"/>
      <c r="K54" s="643"/>
      <c r="L54" s="643"/>
      <c r="M54" s="643"/>
      <c r="N54" s="643"/>
      <c r="O54" s="643"/>
      <c r="P54" s="643"/>
      <c r="Q54" s="643"/>
      <c r="R54" s="643"/>
    </row>
    <row r="55" spans="1:18" s="644" customFormat="1" ht="24.75" customHeight="1" x14ac:dyDescent="0.15">
      <c r="A55" s="545" t="s">
        <v>1326</v>
      </c>
      <c r="B55" s="567">
        <v>4</v>
      </c>
      <c r="C55" s="543">
        <v>1050000</v>
      </c>
      <c r="D55" s="662"/>
      <c r="E55" s="656" t="s">
        <v>1327</v>
      </c>
      <c r="F55" s="587">
        <v>20</v>
      </c>
      <c r="G55" s="586">
        <v>326000</v>
      </c>
      <c r="H55" s="552"/>
      <c r="I55" s="643"/>
      <c r="J55" s="643"/>
      <c r="K55" s="643"/>
      <c r="L55" s="643"/>
      <c r="M55" s="643"/>
      <c r="N55" s="643"/>
      <c r="O55" s="643"/>
      <c r="P55" s="643"/>
      <c r="Q55" s="643"/>
      <c r="R55" s="643"/>
    </row>
    <row r="56" spans="1:18" s="644" customFormat="1" ht="24.75" customHeight="1" x14ac:dyDescent="0.15">
      <c r="A56" s="656" t="s">
        <v>1328</v>
      </c>
      <c r="B56" s="567">
        <v>1</v>
      </c>
      <c r="C56" s="543">
        <v>330000</v>
      </c>
      <c r="D56" s="662"/>
      <c r="E56" s="656" t="s">
        <v>1039</v>
      </c>
      <c r="F56" s="587">
        <v>1</v>
      </c>
      <c r="G56" s="586">
        <v>2925000</v>
      </c>
      <c r="H56" s="552"/>
      <c r="I56" s="643"/>
      <c r="J56" s="643"/>
      <c r="K56" s="643"/>
      <c r="L56" s="643"/>
      <c r="M56" s="643"/>
      <c r="N56" s="643"/>
      <c r="O56" s="643"/>
      <c r="P56" s="643"/>
      <c r="Q56" s="643"/>
      <c r="R56" s="643"/>
    </row>
    <row r="57" spans="1:18" s="644" customFormat="1" ht="24.75" customHeight="1" x14ac:dyDescent="0.15">
      <c r="A57" s="556" t="s">
        <v>1009</v>
      </c>
      <c r="B57" s="557"/>
      <c r="C57" s="558">
        <f>SUM(G29:G32,C35:C56)</f>
        <v>35242372</v>
      </c>
      <c r="D57" s="662"/>
      <c r="E57" s="656" t="s">
        <v>1329</v>
      </c>
      <c r="F57" s="587"/>
      <c r="G57" s="586">
        <v>222500000</v>
      </c>
      <c r="H57" s="662"/>
      <c r="I57" s="643"/>
      <c r="J57" s="643"/>
      <c r="K57" s="643"/>
      <c r="L57" s="643"/>
      <c r="M57" s="643"/>
      <c r="N57" s="643"/>
      <c r="O57" s="643"/>
      <c r="P57" s="643"/>
      <c r="Q57" s="643"/>
      <c r="R57" s="643"/>
    </row>
    <row r="58" spans="1:18" s="644" customFormat="1" ht="24.75" customHeight="1" x14ac:dyDescent="0.15">
      <c r="A58" s="656" t="s">
        <v>1330</v>
      </c>
      <c r="B58" s="567">
        <v>1</v>
      </c>
      <c r="C58" s="543">
        <v>4700000</v>
      </c>
      <c r="D58" s="552" t="s">
        <v>1288</v>
      </c>
      <c r="E58" s="556" t="s">
        <v>1009</v>
      </c>
      <c r="F58" s="557"/>
      <c r="G58" s="558">
        <f>SUM(G46:G57)</f>
        <v>234345000</v>
      </c>
      <c r="H58" s="662"/>
      <c r="I58" s="643"/>
      <c r="J58" s="643"/>
      <c r="K58" s="643"/>
      <c r="L58" s="643"/>
      <c r="M58" s="643"/>
      <c r="N58" s="643"/>
      <c r="O58" s="643"/>
      <c r="P58" s="643"/>
      <c r="Q58" s="643"/>
      <c r="R58" s="643"/>
    </row>
    <row r="59" spans="1:18" s="644" customFormat="1" ht="24.75" customHeight="1" x14ac:dyDescent="0.15">
      <c r="A59" s="656" t="s">
        <v>1331</v>
      </c>
      <c r="B59" s="567">
        <v>12</v>
      </c>
      <c r="C59" s="543">
        <v>720000</v>
      </c>
      <c r="D59" s="664"/>
      <c r="E59" s="659" t="s">
        <v>1332</v>
      </c>
      <c r="F59" s="681"/>
      <c r="G59" s="551">
        <v>1775000</v>
      </c>
      <c r="H59" s="552" t="s">
        <v>1333</v>
      </c>
      <c r="I59" s="643"/>
      <c r="J59" s="643"/>
      <c r="K59" s="643"/>
      <c r="L59" s="643"/>
      <c r="M59" s="643"/>
      <c r="N59" s="643"/>
      <c r="O59" s="643"/>
      <c r="P59" s="643"/>
      <c r="Q59" s="643"/>
      <c r="R59" s="643"/>
    </row>
    <row r="60" spans="1:18" s="644" customFormat="1" ht="24.75" customHeight="1" x14ac:dyDescent="0.15">
      <c r="A60" s="656" t="s">
        <v>1334</v>
      </c>
      <c r="B60" s="567">
        <v>1</v>
      </c>
      <c r="C60" s="543">
        <v>230000</v>
      </c>
      <c r="D60" s="664"/>
      <c r="E60" s="659" t="s">
        <v>1335</v>
      </c>
      <c r="F60" s="550">
        <v>7</v>
      </c>
      <c r="G60" s="551">
        <v>5950000</v>
      </c>
      <c r="H60" s="552"/>
      <c r="I60" s="643">
        <v>900000</v>
      </c>
      <c r="J60" s="643"/>
      <c r="K60" s="643"/>
      <c r="L60" s="643"/>
      <c r="M60" s="643"/>
      <c r="N60" s="643"/>
      <c r="O60" s="643"/>
      <c r="P60" s="643"/>
      <c r="Q60" s="643"/>
      <c r="R60" s="643"/>
    </row>
    <row r="61" spans="1:18" s="644" customFormat="1" ht="24.75" customHeight="1" x14ac:dyDescent="0.15">
      <c r="A61" s="554" t="s">
        <v>1336</v>
      </c>
      <c r="B61" s="550">
        <v>7</v>
      </c>
      <c r="C61" s="551">
        <v>1909091</v>
      </c>
      <c r="D61" s="664"/>
      <c r="E61" s="659" t="s">
        <v>1337</v>
      </c>
      <c r="F61" s="550">
        <v>12</v>
      </c>
      <c r="G61" s="551">
        <v>3000000</v>
      </c>
      <c r="H61" s="662"/>
      <c r="I61" s="643"/>
      <c r="J61" s="643"/>
      <c r="K61" s="643"/>
      <c r="L61" s="643"/>
      <c r="M61" s="643"/>
      <c r="N61" s="643"/>
      <c r="O61" s="643"/>
      <c r="P61" s="643"/>
      <c r="Q61" s="643"/>
      <c r="R61" s="643"/>
    </row>
    <row r="62" spans="1:18" s="644" customFormat="1" ht="24.75" customHeight="1" x14ac:dyDescent="0.15">
      <c r="A62" s="545" t="s">
        <v>1338</v>
      </c>
      <c r="B62" s="542">
        <v>1</v>
      </c>
      <c r="C62" s="543">
        <v>354545</v>
      </c>
      <c r="D62" s="664"/>
      <c r="E62" s="656" t="s">
        <v>1339</v>
      </c>
      <c r="F62" s="542">
        <v>1</v>
      </c>
      <c r="G62" s="543">
        <v>900000</v>
      </c>
      <c r="H62" s="662"/>
      <c r="I62" s="643"/>
      <c r="J62" s="643"/>
      <c r="K62" s="643"/>
      <c r="L62" s="643"/>
      <c r="M62" s="643"/>
      <c r="N62" s="643"/>
      <c r="O62" s="643"/>
      <c r="P62" s="643"/>
      <c r="Q62" s="643"/>
      <c r="R62" s="643"/>
    </row>
    <row r="63" spans="1:18" s="644" customFormat="1" ht="24.75" customHeight="1" x14ac:dyDescent="0.15">
      <c r="A63" s="658" t="s">
        <v>1340</v>
      </c>
      <c r="B63" s="573">
        <v>1</v>
      </c>
      <c r="C63" s="548">
        <v>500000</v>
      </c>
      <c r="D63" s="664"/>
      <c r="E63" s="656" t="s">
        <v>1341</v>
      </c>
      <c r="F63" s="542">
        <v>4</v>
      </c>
      <c r="G63" s="543">
        <v>7600000</v>
      </c>
      <c r="H63" s="552"/>
      <c r="I63" s="643"/>
      <c r="J63" s="643"/>
      <c r="K63" s="643"/>
      <c r="L63" s="643"/>
      <c r="M63" s="643"/>
      <c r="N63" s="643"/>
      <c r="O63" s="643"/>
      <c r="P63" s="643"/>
      <c r="Q63" s="643"/>
      <c r="R63" s="643"/>
    </row>
    <row r="64" spans="1:18" s="644" customFormat="1" ht="24.75" customHeight="1" x14ac:dyDescent="0.15">
      <c r="A64" s="682" t="s">
        <v>1342</v>
      </c>
      <c r="B64" s="683">
        <v>1</v>
      </c>
      <c r="C64" s="591">
        <v>8580000</v>
      </c>
      <c r="D64" s="684"/>
      <c r="E64" s="685" t="s">
        <v>1343</v>
      </c>
      <c r="F64" s="576"/>
      <c r="G64" s="577">
        <v>2430000</v>
      </c>
      <c r="H64" s="686"/>
      <c r="I64" s="643"/>
      <c r="J64" s="643"/>
      <c r="K64" s="643"/>
      <c r="L64" s="643"/>
      <c r="M64" s="643"/>
      <c r="N64" s="643"/>
      <c r="O64" s="643"/>
      <c r="P64" s="643"/>
      <c r="Q64" s="643"/>
      <c r="R64" s="643"/>
    </row>
    <row r="65" spans="1:18" s="644" customFormat="1" ht="24.75" customHeight="1" x14ac:dyDescent="0.15">
      <c r="A65" s="647" t="s">
        <v>862</v>
      </c>
      <c r="B65" s="647"/>
      <c r="C65" s="647"/>
      <c r="D65" s="648"/>
      <c r="E65" s="674"/>
      <c r="F65" s="648"/>
      <c r="G65" s="650"/>
      <c r="H65" s="675" t="s">
        <v>1020</v>
      </c>
      <c r="I65" s="643"/>
      <c r="J65" s="643"/>
      <c r="K65" s="643"/>
      <c r="L65" s="643"/>
      <c r="M65" s="643"/>
      <c r="N65" s="643"/>
      <c r="O65" s="643"/>
      <c r="P65" s="643"/>
      <c r="Q65" s="643"/>
      <c r="R65" s="643"/>
    </row>
    <row r="66" spans="1:18" s="655" customFormat="1" ht="24.75" customHeight="1" x14ac:dyDescent="0.15">
      <c r="A66" s="676" t="s">
        <v>952</v>
      </c>
      <c r="B66" s="677" t="s">
        <v>953</v>
      </c>
      <c r="C66" s="678" t="s">
        <v>954</v>
      </c>
      <c r="D66" s="580" t="s">
        <v>955</v>
      </c>
      <c r="E66" s="676" t="s">
        <v>952</v>
      </c>
      <c r="F66" s="677" t="s">
        <v>953</v>
      </c>
      <c r="G66" s="678" t="s">
        <v>954</v>
      </c>
      <c r="H66" s="581" t="s">
        <v>955</v>
      </c>
      <c r="M66" s="643"/>
      <c r="N66" s="643"/>
      <c r="O66" s="643"/>
      <c r="P66" s="643"/>
      <c r="Q66" s="643"/>
      <c r="R66" s="643"/>
    </row>
    <row r="67" spans="1:18" s="644" customFormat="1" ht="24.75" customHeight="1" x14ac:dyDescent="0.15">
      <c r="A67" s="656" t="s">
        <v>1344</v>
      </c>
      <c r="B67" s="542">
        <v>1</v>
      </c>
      <c r="C67" s="543">
        <v>286364</v>
      </c>
      <c r="D67" s="662" t="s">
        <v>1333</v>
      </c>
      <c r="E67" s="553" t="s">
        <v>1345</v>
      </c>
      <c r="F67" s="547">
        <v>3</v>
      </c>
      <c r="G67" s="548">
        <v>3272727</v>
      </c>
      <c r="H67" s="661"/>
      <c r="I67" s="643"/>
      <c r="J67" s="643"/>
      <c r="K67" s="643"/>
      <c r="L67" s="643"/>
      <c r="M67" s="643"/>
      <c r="N67" s="643"/>
      <c r="O67" s="643"/>
      <c r="P67" s="643"/>
      <c r="Q67" s="643"/>
      <c r="R67" s="643"/>
    </row>
    <row r="68" spans="1:18" s="644" customFormat="1" ht="24.75" customHeight="1" x14ac:dyDescent="0.15">
      <c r="A68" s="656" t="s">
        <v>1346</v>
      </c>
      <c r="B68" s="542">
        <v>40</v>
      </c>
      <c r="C68" s="543">
        <v>6100000</v>
      </c>
      <c r="D68" s="662"/>
      <c r="E68" s="553" t="s">
        <v>1347</v>
      </c>
      <c r="F68" s="547">
        <v>1</v>
      </c>
      <c r="G68" s="548">
        <v>1130000</v>
      </c>
      <c r="H68" s="662" t="s">
        <v>1348</v>
      </c>
      <c r="I68" s="643"/>
      <c r="J68" s="643"/>
      <c r="K68" s="643"/>
      <c r="L68" s="643"/>
      <c r="M68" s="643"/>
      <c r="N68" s="643"/>
      <c r="O68" s="643"/>
      <c r="P68" s="643"/>
      <c r="Q68" s="643"/>
      <c r="R68" s="643"/>
    </row>
    <row r="69" spans="1:18" s="644" customFormat="1" ht="24.75" customHeight="1" x14ac:dyDescent="0.15">
      <c r="A69" s="656" t="s">
        <v>1349</v>
      </c>
      <c r="B69" s="542">
        <v>5</v>
      </c>
      <c r="C69" s="543">
        <v>2400000</v>
      </c>
      <c r="D69" s="662"/>
      <c r="E69" s="553" t="s">
        <v>1350</v>
      </c>
      <c r="F69" s="547">
        <v>1</v>
      </c>
      <c r="G69" s="548">
        <v>370000</v>
      </c>
      <c r="H69" s="662" t="s">
        <v>976</v>
      </c>
      <c r="I69" s="643"/>
      <c r="J69" s="643"/>
      <c r="K69" s="643"/>
      <c r="L69" s="643"/>
      <c r="M69" s="643"/>
      <c r="N69" s="643"/>
      <c r="O69" s="643"/>
      <c r="P69" s="643"/>
      <c r="Q69" s="643"/>
      <c r="R69" s="643"/>
    </row>
    <row r="70" spans="1:18" s="644" customFormat="1" ht="24.75" customHeight="1" x14ac:dyDescent="0.15">
      <c r="A70" s="556" t="s">
        <v>1009</v>
      </c>
      <c r="B70" s="557"/>
      <c r="C70" s="558">
        <f>SUM(G59:G64,C67:C69)</f>
        <v>30441364</v>
      </c>
      <c r="D70" s="552"/>
      <c r="E70" s="553" t="s">
        <v>1351</v>
      </c>
      <c r="F70" s="547">
        <v>3</v>
      </c>
      <c r="G70" s="548">
        <v>2235000</v>
      </c>
      <c r="H70" s="662" t="s">
        <v>1352</v>
      </c>
      <c r="I70" s="643"/>
      <c r="J70" s="643"/>
      <c r="K70" s="643"/>
      <c r="L70" s="643"/>
      <c r="M70" s="643"/>
      <c r="N70" s="643"/>
      <c r="O70" s="643"/>
      <c r="P70" s="643"/>
      <c r="Q70" s="643"/>
      <c r="R70" s="643"/>
    </row>
    <row r="71" spans="1:18" s="644" customFormat="1" ht="24.75" customHeight="1" x14ac:dyDescent="0.15">
      <c r="A71" s="687" t="s">
        <v>1353</v>
      </c>
      <c r="B71" s="514"/>
      <c r="C71" s="688">
        <v>3400000</v>
      </c>
      <c r="D71" s="689" t="s">
        <v>1354</v>
      </c>
      <c r="E71" s="553" t="s">
        <v>1355</v>
      </c>
      <c r="F71" s="547">
        <v>1</v>
      </c>
      <c r="G71" s="548">
        <v>190000</v>
      </c>
      <c r="H71" s="662" t="s">
        <v>976</v>
      </c>
      <c r="I71" s="643"/>
      <c r="J71" s="643"/>
      <c r="K71" s="643"/>
      <c r="L71" s="643"/>
      <c r="M71" s="643"/>
      <c r="N71" s="643"/>
      <c r="O71" s="643"/>
      <c r="P71" s="643"/>
      <c r="Q71" s="643"/>
      <c r="R71" s="643"/>
    </row>
    <row r="72" spans="1:18" s="644" customFormat="1" ht="24.75" customHeight="1" x14ac:dyDescent="0.15">
      <c r="A72" s="687" t="s">
        <v>1356</v>
      </c>
      <c r="B72" s="514">
        <v>1</v>
      </c>
      <c r="C72" s="688">
        <v>1530000</v>
      </c>
      <c r="D72" s="662"/>
      <c r="E72" s="553" t="s">
        <v>1357</v>
      </c>
      <c r="F72" s="547">
        <v>1</v>
      </c>
      <c r="G72" s="548">
        <v>1000000</v>
      </c>
      <c r="H72" s="662" t="s">
        <v>1348</v>
      </c>
      <c r="I72" s="643"/>
      <c r="J72" s="643"/>
      <c r="K72" s="643"/>
      <c r="L72" s="643"/>
      <c r="M72" s="643"/>
      <c r="N72" s="643"/>
      <c r="O72" s="643"/>
      <c r="P72" s="643"/>
      <c r="Q72" s="643"/>
      <c r="R72" s="643"/>
    </row>
    <row r="73" spans="1:18" s="644" customFormat="1" ht="24.75" customHeight="1" x14ac:dyDescent="0.15">
      <c r="A73" s="687" t="s">
        <v>1358</v>
      </c>
      <c r="B73" s="514">
        <v>1</v>
      </c>
      <c r="C73" s="688">
        <v>1145455</v>
      </c>
      <c r="D73" s="552"/>
      <c r="E73" s="553" t="s">
        <v>1359</v>
      </c>
      <c r="F73" s="547">
        <v>33</v>
      </c>
      <c r="G73" s="548">
        <v>12870000</v>
      </c>
      <c r="H73" s="662"/>
      <c r="I73" s="643"/>
      <c r="J73" s="643"/>
      <c r="K73" s="643"/>
      <c r="L73" s="643"/>
      <c r="M73" s="643"/>
      <c r="N73" s="643"/>
      <c r="O73" s="643"/>
      <c r="P73" s="643"/>
      <c r="Q73" s="643"/>
      <c r="R73" s="643"/>
    </row>
    <row r="74" spans="1:18" s="644" customFormat="1" ht="24.75" customHeight="1" x14ac:dyDescent="0.15">
      <c r="A74" s="687" t="s">
        <v>1360</v>
      </c>
      <c r="B74" s="514">
        <v>1</v>
      </c>
      <c r="C74" s="688">
        <v>740000</v>
      </c>
      <c r="D74" s="662"/>
      <c r="E74" s="553" t="s">
        <v>1361</v>
      </c>
      <c r="F74" s="547">
        <v>142</v>
      </c>
      <c r="G74" s="548">
        <v>29675455</v>
      </c>
      <c r="H74" s="662"/>
      <c r="I74" s="643"/>
      <c r="J74" s="643"/>
      <c r="K74" s="643"/>
      <c r="L74" s="643"/>
      <c r="M74" s="643"/>
      <c r="N74" s="643"/>
      <c r="O74" s="643"/>
      <c r="P74" s="643"/>
      <c r="Q74" s="643"/>
      <c r="R74" s="643"/>
    </row>
    <row r="75" spans="1:18" s="644" customFormat="1" ht="24.75" customHeight="1" x14ac:dyDescent="0.15">
      <c r="A75" s="687" t="s">
        <v>1362</v>
      </c>
      <c r="B75" s="514">
        <v>40</v>
      </c>
      <c r="C75" s="688">
        <v>15800000</v>
      </c>
      <c r="D75" s="662"/>
      <c r="E75" s="553" t="s">
        <v>1363</v>
      </c>
      <c r="F75" s="547">
        <v>1</v>
      </c>
      <c r="G75" s="548">
        <v>463055</v>
      </c>
      <c r="H75" s="662"/>
      <c r="I75" s="643"/>
      <c r="J75" s="643"/>
      <c r="K75" s="643"/>
      <c r="L75" s="643"/>
      <c r="M75" s="643"/>
      <c r="N75" s="643"/>
      <c r="O75" s="643"/>
      <c r="P75" s="643"/>
      <c r="Q75" s="643"/>
      <c r="R75" s="643"/>
    </row>
    <row r="76" spans="1:18" s="644" customFormat="1" ht="24.75" customHeight="1" x14ac:dyDescent="0.15">
      <c r="A76" s="687" t="s">
        <v>1364</v>
      </c>
      <c r="B76" s="514">
        <v>20</v>
      </c>
      <c r="C76" s="688">
        <v>3040000</v>
      </c>
      <c r="D76" s="662"/>
      <c r="E76" s="553" t="s">
        <v>1355</v>
      </c>
      <c r="F76" s="547">
        <v>1</v>
      </c>
      <c r="G76" s="548">
        <v>151136</v>
      </c>
      <c r="H76" s="662" t="s">
        <v>1352</v>
      </c>
      <c r="I76" s="643"/>
      <c r="J76" s="643"/>
      <c r="K76" s="643"/>
      <c r="L76" s="643"/>
      <c r="M76" s="643"/>
      <c r="N76" s="643"/>
      <c r="O76" s="643"/>
      <c r="P76" s="643"/>
      <c r="Q76" s="643"/>
      <c r="R76" s="643"/>
    </row>
    <row r="77" spans="1:18" s="657" customFormat="1" ht="24.75" customHeight="1" x14ac:dyDescent="0.15">
      <c r="A77" s="687" t="s">
        <v>1365</v>
      </c>
      <c r="B77" s="514">
        <v>1</v>
      </c>
      <c r="C77" s="688">
        <v>7200000</v>
      </c>
      <c r="D77" s="552"/>
      <c r="E77" s="553" t="s">
        <v>1366</v>
      </c>
      <c r="F77" s="547">
        <v>1</v>
      </c>
      <c r="G77" s="548">
        <v>380000</v>
      </c>
      <c r="H77" s="662"/>
      <c r="M77" s="643"/>
      <c r="N77" s="643"/>
      <c r="O77" s="643"/>
      <c r="P77" s="643"/>
      <c r="Q77" s="643"/>
      <c r="R77" s="643"/>
    </row>
    <row r="78" spans="1:18" s="657" customFormat="1" ht="24.75" customHeight="1" x14ac:dyDescent="0.15">
      <c r="A78" s="687" t="s">
        <v>1367</v>
      </c>
      <c r="B78" s="514"/>
      <c r="C78" s="688">
        <v>7000000</v>
      </c>
      <c r="D78" s="664"/>
      <c r="E78" s="553" t="s">
        <v>1368</v>
      </c>
      <c r="F78" s="547">
        <v>1</v>
      </c>
      <c r="G78" s="548">
        <v>5181820</v>
      </c>
      <c r="H78" s="662"/>
      <c r="I78" s="643"/>
      <c r="J78" s="643"/>
      <c r="K78" s="643"/>
      <c r="L78" s="643"/>
      <c r="M78" s="643"/>
      <c r="N78" s="643"/>
      <c r="O78" s="643"/>
      <c r="P78" s="643"/>
      <c r="Q78" s="643"/>
      <c r="R78" s="643"/>
    </row>
    <row r="79" spans="1:18" s="657" customFormat="1" ht="24.75" customHeight="1" x14ac:dyDescent="0.15">
      <c r="A79" s="687" t="s">
        <v>1369</v>
      </c>
      <c r="B79" s="514"/>
      <c r="C79" s="688">
        <v>8500000</v>
      </c>
      <c r="D79" s="664"/>
      <c r="E79" s="553" t="s">
        <v>1370</v>
      </c>
      <c r="F79" s="547">
        <v>1</v>
      </c>
      <c r="G79" s="548">
        <v>250000</v>
      </c>
      <c r="H79" s="662" t="s">
        <v>1371</v>
      </c>
      <c r="I79" s="643"/>
      <c r="J79" s="643"/>
      <c r="K79" s="643"/>
      <c r="L79" s="643"/>
      <c r="M79" s="643"/>
      <c r="N79" s="643"/>
      <c r="O79" s="643"/>
      <c r="P79" s="643"/>
      <c r="Q79" s="643"/>
      <c r="R79" s="643"/>
    </row>
    <row r="80" spans="1:18" s="657" customFormat="1" ht="24.75" customHeight="1" x14ac:dyDescent="0.15">
      <c r="A80" s="687" t="s">
        <v>1372</v>
      </c>
      <c r="B80" s="514">
        <v>19</v>
      </c>
      <c r="C80" s="688">
        <v>3230000</v>
      </c>
      <c r="D80" s="664"/>
      <c r="E80" s="553" t="s">
        <v>1373</v>
      </c>
      <c r="F80" s="547">
        <v>1</v>
      </c>
      <c r="G80" s="548">
        <v>180000</v>
      </c>
      <c r="H80" s="662" t="s">
        <v>976</v>
      </c>
      <c r="I80" s="643"/>
      <c r="J80" s="643"/>
      <c r="K80" s="643"/>
      <c r="L80" s="643"/>
      <c r="M80" s="643"/>
      <c r="N80" s="643"/>
      <c r="O80" s="643"/>
      <c r="P80" s="643"/>
      <c r="Q80" s="643"/>
      <c r="R80" s="643"/>
    </row>
    <row r="81" spans="1:18" s="657" customFormat="1" ht="24.75" customHeight="1" x14ac:dyDescent="0.15">
      <c r="A81" s="687" t="s">
        <v>1374</v>
      </c>
      <c r="B81" s="690"/>
      <c r="C81" s="688">
        <v>1096318</v>
      </c>
      <c r="D81" s="664"/>
      <c r="E81" s="553" t="s">
        <v>1375</v>
      </c>
      <c r="F81" s="547">
        <v>1</v>
      </c>
      <c r="G81" s="548">
        <v>120000</v>
      </c>
      <c r="H81" s="662" t="s">
        <v>1371</v>
      </c>
      <c r="I81" s="643"/>
      <c r="J81" s="643"/>
      <c r="K81" s="643"/>
      <c r="L81" s="643"/>
      <c r="M81" s="643"/>
      <c r="N81" s="643"/>
      <c r="O81" s="643"/>
      <c r="P81" s="643"/>
      <c r="Q81" s="643"/>
      <c r="R81" s="643"/>
    </row>
    <row r="82" spans="1:18" s="657" customFormat="1" ht="24.75" customHeight="1" x14ac:dyDescent="0.15">
      <c r="A82" s="687" t="s">
        <v>1376</v>
      </c>
      <c r="B82" s="690"/>
      <c r="C82" s="688">
        <v>3900000</v>
      </c>
      <c r="D82" s="552"/>
      <c r="E82" s="553" t="s">
        <v>1377</v>
      </c>
      <c r="F82" s="547">
        <v>1</v>
      </c>
      <c r="G82" s="548">
        <v>100000</v>
      </c>
      <c r="H82" s="662" t="s">
        <v>976</v>
      </c>
      <c r="I82" s="643"/>
      <c r="J82" s="643"/>
      <c r="K82" s="643"/>
      <c r="L82" s="643"/>
      <c r="M82" s="643"/>
      <c r="N82" s="643"/>
      <c r="O82" s="643"/>
      <c r="P82" s="643"/>
      <c r="Q82" s="643"/>
      <c r="R82" s="643"/>
    </row>
    <row r="83" spans="1:18" s="657" customFormat="1" ht="24.75" customHeight="1" x14ac:dyDescent="0.15">
      <c r="A83" s="687" t="s">
        <v>1378</v>
      </c>
      <c r="B83" s="690">
        <v>2</v>
      </c>
      <c r="C83" s="688">
        <v>1418182</v>
      </c>
      <c r="D83" s="662"/>
      <c r="E83" s="553" t="s">
        <v>1379</v>
      </c>
      <c r="F83" s="547">
        <v>2</v>
      </c>
      <c r="G83" s="548">
        <v>240000</v>
      </c>
      <c r="H83" s="662" t="s">
        <v>976</v>
      </c>
      <c r="I83" s="643"/>
      <c r="J83" s="643"/>
      <c r="K83" s="643"/>
      <c r="L83" s="643"/>
      <c r="M83" s="643"/>
      <c r="N83" s="643"/>
      <c r="O83" s="643"/>
      <c r="P83" s="643"/>
      <c r="Q83" s="643"/>
      <c r="R83" s="643"/>
    </row>
    <row r="84" spans="1:18" s="663" customFormat="1" ht="24.75" customHeight="1" x14ac:dyDescent="0.15">
      <c r="A84" s="687" t="s">
        <v>1380</v>
      </c>
      <c r="B84" s="690">
        <v>1</v>
      </c>
      <c r="C84" s="688">
        <v>1800000</v>
      </c>
      <c r="D84" s="662"/>
      <c r="E84" s="553" t="s">
        <v>1381</v>
      </c>
      <c r="F84" s="547">
        <v>1</v>
      </c>
      <c r="G84" s="548">
        <v>1820000</v>
      </c>
      <c r="H84" s="661"/>
      <c r="I84" s="643"/>
      <c r="J84" s="643"/>
      <c r="K84" s="643"/>
      <c r="L84" s="643"/>
      <c r="M84" s="643"/>
      <c r="N84" s="643"/>
      <c r="O84" s="643"/>
      <c r="P84" s="643"/>
      <c r="Q84" s="643"/>
      <c r="R84" s="643"/>
    </row>
    <row r="85" spans="1:18" s="644" customFormat="1" ht="24.75" customHeight="1" x14ac:dyDescent="0.15">
      <c r="A85" s="556" t="s">
        <v>1009</v>
      </c>
      <c r="B85" s="557"/>
      <c r="C85" s="558">
        <f>SUM(C71:C84)</f>
        <v>59799955</v>
      </c>
      <c r="D85" s="662"/>
      <c r="E85" s="553" t="s">
        <v>1382</v>
      </c>
      <c r="F85" s="547">
        <v>9</v>
      </c>
      <c r="G85" s="548">
        <v>7020000</v>
      </c>
      <c r="H85" s="662"/>
      <c r="I85" s="643"/>
      <c r="J85" s="643"/>
      <c r="K85" s="643"/>
      <c r="L85" s="643"/>
      <c r="M85" s="643"/>
      <c r="N85" s="643"/>
      <c r="O85" s="643"/>
      <c r="P85" s="643"/>
      <c r="Q85" s="643"/>
      <c r="R85" s="643"/>
    </row>
    <row r="86" spans="1:18" s="663" customFormat="1" ht="24.75" customHeight="1" x14ac:dyDescent="0.15">
      <c r="A86" s="553" t="s">
        <v>1383</v>
      </c>
      <c r="B86" s="547">
        <v>5</v>
      </c>
      <c r="C86" s="548">
        <v>1000000</v>
      </c>
      <c r="D86" s="662" t="s">
        <v>1384</v>
      </c>
      <c r="E86" s="553" t="s">
        <v>1385</v>
      </c>
      <c r="F86" s="547">
        <v>11</v>
      </c>
      <c r="G86" s="548">
        <v>2640000</v>
      </c>
      <c r="H86" s="662"/>
      <c r="I86" s="643"/>
      <c r="J86" s="643"/>
      <c r="K86" s="643"/>
      <c r="L86" s="643"/>
      <c r="M86" s="643"/>
      <c r="N86" s="643"/>
      <c r="O86" s="643"/>
      <c r="P86" s="643"/>
      <c r="Q86" s="643"/>
      <c r="R86" s="643"/>
    </row>
    <row r="87" spans="1:18" s="644" customFormat="1" ht="24.75" customHeight="1" x14ac:dyDescent="0.15">
      <c r="A87" s="553" t="s">
        <v>1386</v>
      </c>
      <c r="B87" s="547">
        <v>1</v>
      </c>
      <c r="C87" s="548">
        <v>150000</v>
      </c>
      <c r="D87" s="662"/>
      <c r="E87" s="553" t="s">
        <v>1387</v>
      </c>
      <c r="F87" s="547">
        <v>3</v>
      </c>
      <c r="G87" s="548">
        <v>1200000</v>
      </c>
      <c r="H87" s="662"/>
      <c r="I87" s="643"/>
      <c r="J87" s="643"/>
      <c r="K87" s="643"/>
      <c r="L87" s="643"/>
      <c r="M87" s="643"/>
      <c r="N87" s="643"/>
      <c r="O87" s="643"/>
      <c r="P87" s="643"/>
      <c r="Q87" s="643"/>
      <c r="R87" s="643"/>
    </row>
    <row r="88" spans="1:18" s="663" customFormat="1" ht="24.75" customHeight="1" x14ac:dyDescent="0.15">
      <c r="A88" s="553" t="s">
        <v>1388</v>
      </c>
      <c r="B88" s="547">
        <v>8</v>
      </c>
      <c r="C88" s="548">
        <v>1912000</v>
      </c>
      <c r="D88" s="552"/>
      <c r="E88" s="553" t="s">
        <v>1389</v>
      </c>
      <c r="F88" s="547">
        <v>1</v>
      </c>
      <c r="G88" s="548">
        <v>300000</v>
      </c>
      <c r="H88" s="662"/>
      <c r="I88" s="643"/>
      <c r="J88" s="643"/>
      <c r="K88" s="643"/>
      <c r="L88" s="643"/>
      <c r="M88" s="643"/>
      <c r="N88" s="643"/>
      <c r="O88" s="643"/>
      <c r="P88" s="643"/>
      <c r="Q88" s="643"/>
      <c r="R88" s="643"/>
    </row>
    <row r="89" spans="1:18" s="644" customFormat="1" ht="24.75" customHeight="1" x14ac:dyDescent="0.15">
      <c r="A89" s="553" t="s">
        <v>1390</v>
      </c>
      <c r="B89" s="547">
        <v>1</v>
      </c>
      <c r="C89" s="548">
        <v>1000000</v>
      </c>
      <c r="D89" s="662"/>
      <c r="E89" s="553" t="s">
        <v>1382</v>
      </c>
      <c r="F89" s="547">
        <v>2</v>
      </c>
      <c r="G89" s="548">
        <v>3320000</v>
      </c>
      <c r="H89" s="662"/>
      <c r="I89" s="643"/>
      <c r="J89" s="643"/>
      <c r="K89" s="643"/>
      <c r="L89" s="643"/>
      <c r="M89" s="643"/>
      <c r="N89" s="643"/>
      <c r="O89" s="643"/>
      <c r="P89" s="643"/>
      <c r="Q89" s="643"/>
      <c r="R89" s="643"/>
    </row>
    <row r="90" spans="1:18" s="657" customFormat="1" ht="24.75" customHeight="1" x14ac:dyDescent="0.15">
      <c r="A90" s="553" t="s">
        <v>1391</v>
      </c>
      <c r="B90" s="547">
        <v>1</v>
      </c>
      <c r="C90" s="548">
        <v>500000</v>
      </c>
      <c r="D90" s="662"/>
      <c r="E90" s="553" t="s">
        <v>1392</v>
      </c>
      <c r="F90" s="547">
        <v>1</v>
      </c>
      <c r="G90" s="548">
        <v>5000000</v>
      </c>
      <c r="H90" s="662"/>
      <c r="I90" s="643"/>
      <c r="J90" s="643"/>
      <c r="K90" s="643"/>
      <c r="L90" s="643"/>
      <c r="M90" s="643"/>
      <c r="N90" s="643"/>
      <c r="O90" s="643"/>
      <c r="P90" s="643"/>
      <c r="Q90" s="643"/>
      <c r="R90" s="643"/>
    </row>
    <row r="91" spans="1:18" s="657" customFormat="1" ht="24.75" customHeight="1" x14ac:dyDescent="0.15">
      <c r="A91" s="553" t="s">
        <v>1393</v>
      </c>
      <c r="B91" s="547">
        <v>1</v>
      </c>
      <c r="C91" s="548">
        <v>300000</v>
      </c>
      <c r="D91" s="552"/>
      <c r="E91" s="553" t="s">
        <v>1382</v>
      </c>
      <c r="F91" s="547">
        <v>10</v>
      </c>
      <c r="G91" s="548">
        <v>7500000</v>
      </c>
      <c r="H91" s="662"/>
      <c r="I91" s="643"/>
      <c r="J91" s="643"/>
      <c r="K91" s="643"/>
      <c r="L91" s="643"/>
      <c r="M91" s="643"/>
      <c r="N91" s="643"/>
      <c r="O91" s="643"/>
      <c r="P91" s="643"/>
      <c r="Q91" s="643"/>
      <c r="R91" s="643"/>
    </row>
    <row r="92" spans="1:18" s="657" customFormat="1" ht="24.75" customHeight="1" x14ac:dyDescent="0.15">
      <c r="A92" s="553" t="s">
        <v>1394</v>
      </c>
      <c r="B92" s="547">
        <v>2</v>
      </c>
      <c r="C92" s="548">
        <v>900000</v>
      </c>
      <c r="D92" s="691"/>
      <c r="E92" s="553" t="s">
        <v>1395</v>
      </c>
      <c r="F92" s="547">
        <v>1</v>
      </c>
      <c r="G92" s="548">
        <v>370000</v>
      </c>
      <c r="H92" s="662"/>
      <c r="I92" s="643"/>
      <c r="J92" s="643"/>
      <c r="K92" s="643"/>
      <c r="L92" s="643"/>
      <c r="M92" s="643"/>
      <c r="N92" s="643"/>
      <c r="O92" s="643"/>
      <c r="P92" s="643"/>
      <c r="Q92" s="643"/>
      <c r="R92" s="643"/>
    </row>
    <row r="93" spans="1:18" s="644" customFormat="1" ht="24.75" customHeight="1" x14ac:dyDescent="0.15">
      <c r="A93" s="553" t="s">
        <v>1396</v>
      </c>
      <c r="B93" s="547">
        <v>2</v>
      </c>
      <c r="C93" s="548">
        <v>700000</v>
      </c>
      <c r="D93" s="691"/>
      <c r="E93" s="553" t="s">
        <v>1397</v>
      </c>
      <c r="F93" s="547">
        <v>1</v>
      </c>
      <c r="G93" s="548">
        <v>230000</v>
      </c>
      <c r="H93" s="662" t="s">
        <v>1398</v>
      </c>
      <c r="I93" s="643"/>
      <c r="J93" s="643"/>
      <c r="K93" s="643"/>
      <c r="L93" s="643"/>
      <c r="M93" s="643"/>
      <c r="N93" s="643"/>
      <c r="O93" s="643"/>
      <c r="P93" s="643"/>
      <c r="Q93" s="643"/>
      <c r="R93" s="643"/>
    </row>
    <row r="94" spans="1:18" s="644" customFormat="1" ht="24.75" customHeight="1" x14ac:dyDescent="0.15">
      <c r="A94" s="553" t="s">
        <v>1399</v>
      </c>
      <c r="B94" s="547">
        <v>7</v>
      </c>
      <c r="C94" s="548">
        <v>2100000</v>
      </c>
      <c r="D94" s="691"/>
      <c r="E94" s="553" t="s">
        <v>1397</v>
      </c>
      <c r="F94" s="547">
        <v>1</v>
      </c>
      <c r="G94" s="548">
        <v>180000</v>
      </c>
      <c r="H94" s="662" t="s">
        <v>976</v>
      </c>
      <c r="I94" s="643"/>
      <c r="J94" s="643"/>
      <c r="K94" s="643"/>
      <c r="L94" s="643"/>
      <c r="M94" s="643"/>
      <c r="N94" s="643"/>
      <c r="O94" s="643"/>
      <c r="P94" s="643"/>
      <c r="Q94" s="643"/>
      <c r="R94" s="643"/>
    </row>
    <row r="95" spans="1:18" s="644" customFormat="1" ht="24.75" customHeight="1" x14ac:dyDescent="0.15">
      <c r="A95" s="553" t="s">
        <v>1400</v>
      </c>
      <c r="B95" s="547">
        <v>1</v>
      </c>
      <c r="C95" s="548">
        <v>490000</v>
      </c>
      <c r="D95" s="691"/>
      <c r="E95" s="553" t="s">
        <v>1401</v>
      </c>
      <c r="F95" s="547">
        <v>1</v>
      </c>
      <c r="G95" s="548">
        <v>195000</v>
      </c>
      <c r="H95" s="662" t="s">
        <v>976</v>
      </c>
      <c r="I95" s="643"/>
      <c r="J95" s="643"/>
      <c r="K95" s="643"/>
      <c r="L95" s="643"/>
      <c r="M95" s="643"/>
      <c r="N95" s="643"/>
      <c r="O95" s="643"/>
      <c r="P95" s="643"/>
      <c r="Q95" s="643"/>
      <c r="R95" s="643"/>
    </row>
    <row r="96" spans="1:18" s="644" customFormat="1" ht="24.75" customHeight="1" x14ac:dyDescent="0.15">
      <c r="A96" s="589" t="s">
        <v>1402</v>
      </c>
      <c r="B96" s="590">
        <v>2</v>
      </c>
      <c r="C96" s="591">
        <v>400000</v>
      </c>
      <c r="D96" s="692"/>
      <c r="E96" s="589" t="s">
        <v>1403</v>
      </c>
      <c r="F96" s="590">
        <v>2</v>
      </c>
      <c r="G96" s="591">
        <v>280000</v>
      </c>
      <c r="H96" s="686" t="s">
        <v>976</v>
      </c>
      <c r="I96" s="643">
        <v>1423634</v>
      </c>
      <c r="J96" s="643"/>
      <c r="K96" s="643"/>
      <c r="L96" s="643"/>
      <c r="M96" s="643"/>
      <c r="N96" s="643"/>
      <c r="O96" s="643"/>
      <c r="P96" s="643"/>
      <c r="Q96" s="643"/>
      <c r="R96" s="643"/>
    </row>
    <row r="97" spans="1:18" s="644" customFormat="1" ht="24" customHeight="1" x14ac:dyDescent="0.15">
      <c r="A97" s="647" t="s">
        <v>862</v>
      </c>
      <c r="B97" s="647"/>
      <c r="C97" s="647"/>
      <c r="D97" s="648"/>
      <c r="E97" s="649"/>
      <c r="F97" s="648"/>
      <c r="G97" s="650"/>
      <c r="H97" s="651" t="s">
        <v>863</v>
      </c>
      <c r="I97" s="643"/>
      <c r="J97" s="643"/>
      <c r="K97" s="643"/>
      <c r="L97" s="643"/>
      <c r="M97" s="643"/>
      <c r="N97" s="643"/>
      <c r="O97" s="643"/>
      <c r="P97" s="643"/>
      <c r="Q97" s="643"/>
      <c r="R97" s="643"/>
    </row>
    <row r="98" spans="1:18" s="655" customFormat="1" ht="24.75" customHeight="1" x14ac:dyDescent="0.15">
      <c r="A98" s="676" t="s">
        <v>952</v>
      </c>
      <c r="B98" s="677" t="s">
        <v>953</v>
      </c>
      <c r="C98" s="678" t="s">
        <v>954</v>
      </c>
      <c r="D98" s="580" t="s">
        <v>955</v>
      </c>
      <c r="E98" s="676" t="s">
        <v>952</v>
      </c>
      <c r="F98" s="677" t="s">
        <v>953</v>
      </c>
      <c r="G98" s="678" t="s">
        <v>954</v>
      </c>
      <c r="H98" s="581" t="s">
        <v>955</v>
      </c>
      <c r="M98" s="643"/>
      <c r="N98" s="643"/>
      <c r="O98" s="643"/>
      <c r="P98" s="643"/>
      <c r="Q98" s="643"/>
      <c r="R98" s="643"/>
    </row>
    <row r="99" spans="1:18" s="657" customFormat="1" ht="24.75" customHeight="1" x14ac:dyDescent="0.15">
      <c r="A99" s="553" t="s">
        <v>1404</v>
      </c>
      <c r="B99" s="547">
        <v>2</v>
      </c>
      <c r="C99" s="548">
        <v>200000</v>
      </c>
      <c r="D99" s="662" t="s">
        <v>1405</v>
      </c>
      <c r="E99" s="656" t="s">
        <v>1406</v>
      </c>
      <c r="F99" s="693"/>
      <c r="G99" s="688">
        <v>1494228</v>
      </c>
      <c r="H99" s="662" t="s">
        <v>1407</v>
      </c>
      <c r="I99" s="657">
        <v>7326982</v>
      </c>
      <c r="N99" s="643"/>
      <c r="O99" s="643"/>
      <c r="P99" s="643"/>
      <c r="Q99" s="643"/>
      <c r="R99" s="643"/>
    </row>
    <row r="100" spans="1:18" s="657" customFormat="1" ht="24.75" customHeight="1" x14ac:dyDescent="0.15">
      <c r="A100" s="553" t="s">
        <v>1408</v>
      </c>
      <c r="B100" s="547">
        <v>1</v>
      </c>
      <c r="C100" s="548">
        <v>140000</v>
      </c>
      <c r="D100" s="662" t="s">
        <v>976</v>
      </c>
      <c r="E100" s="656" t="s">
        <v>1409</v>
      </c>
      <c r="F100" s="693">
        <v>2</v>
      </c>
      <c r="G100" s="688">
        <v>553128</v>
      </c>
      <c r="H100" s="662"/>
      <c r="I100" s="643"/>
      <c r="J100" s="643"/>
      <c r="K100" s="643"/>
      <c r="L100" s="643"/>
      <c r="M100" s="643"/>
      <c r="N100" s="643"/>
      <c r="O100" s="643"/>
      <c r="P100" s="643"/>
      <c r="Q100" s="643"/>
      <c r="R100" s="643"/>
    </row>
    <row r="101" spans="1:18" s="657" customFormat="1" ht="24.75" customHeight="1" x14ac:dyDescent="0.15">
      <c r="A101" s="553" t="s">
        <v>1410</v>
      </c>
      <c r="B101" s="547">
        <v>1</v>
      </c>
      <c r="C101" s="548">
        <v>120000</v>
      </c>
      <c r="D101" s="662" t="s">
        <v>976</v>
      </c>
      <c r="E101" s="656" t="s">
        <v>1411</v>
      </c>
      <c r="F101" s="693">
        <v>1</v>
      </c>
      <c r="G101" s="688">
        <v>1374455</v>
      </c>
      <c r="H101" s="662" t="s">
        <v>1348</v>
      </c>
      <c r="I101" s="643">
        <v>10438568</v>
      </c>
      <c r="J101" s="643"/>
      <c r="K101" s="643"/>
      <c r="L101" s="643"/>
      <c r="M101" s="643"/>
      <c r="N101" s="643"/>
      <c r="O101" s="643"/>
      <c r="P101" s="643"/>
      <c r="Q101" s="643"/>
      <c r="R101" s="643"/>
    </row>
    <row r="102" spans="1:18" s="657" customFormat="1" ht="24.75" customHeight="1" x14ac:dyDescent="0.15">
      <c r="A102" s="593" t="s">
        <v>1009</v>
      </c>
      <c r="B102" s="594"/>
      <c r="C102" s="558">
        <f>SUM(C86:C96,G67:G96,C99:C101)</f>
        <v>97776193</v>
      </c>
      <c r="D102" s="662"/>
      <c r="E102" s="656" t="s">
        <v>1412</v>
      </c>
      <c r="F102" s="693">
        <v>1</v>
      </c>
      <c r="G102" s="688">
        <v>321455</v>
      </c>
      <c r="H102" s="662" t="s">
        <v>976</v>
      </c>
      <c r="I102" s="643"/>
      <c r="J102" s="643"/>
      <c r="K102" s="643"/>
      <c r="L102" s="643"/>
      <c r="M102" s="643"/>
      <c r="N102" s="643"/>
      <c r="O102" s="643"/>
      <c r="P102" s="643"/>
      <c r="Q102" s="643"/>
      <c r="R102" s="643"/>
    </row>
    <row r="103" spans="1:18" s="657" customFormat="1" ht="24.75" customHeight="1" x14ac:dyDescent="0.15">
      <c r="A103" s="553" t="s">
        <v>1413</v>
      </c>
      <c r="B103" s="547">
        <v>1</v>
      </c>
      <c r="C103" s="548">
        <v>500000</v>
      </c>
      <c r="D103" s="662" t="s">
        <v>1414</v>
      </c>
      <c r="E103" s="656" t="s">
        <v>1415</v>
      </c>
      <c r="F103" s="693">
        <v>2</v>
      </c>
      <c r="G103" s="688">
        <v>2540910</v>
      </c>
      <c r="H103" s="662" t="s">
        <v>1348</v>
      </c>
      <c r="I103" s="643"/>
      <c r="J103" s="643"/>
      <c r="K103" s="643"/>
      <c r="L103" s="643"/>
      <c r="M103" s="643"/>
      <c r="N103" s="643"/>
      <c r="O103" s="643"/>
      <c r="P103" s="643"/>
      <c r="Q103" s="643"/>
      <c r="R103" s="643"/>
    </row>
    <row r="104" spans="1:18" s="657" customFormat="1" ht="24.75" customHeight="1" x14ac:dyDescent="0.15">
      <c r="A104" s="553" t="s">
        <v>1416</v>
      </c>
      <c r="B104" s="547">
        <v>1</v>
      </c>
      <c r="C104" s="548">
        <v>14450000</v>
      </c>
      <c r="D104" s="662" t="s">
        <v>1348</v>
      </c>
      <c r="E104" s="656" t="s">
        <v>1417</v>
      </c>
      <c r="F104" s="693">
        <v>1</v>
      </c>
      <c r="G104" s="688">
        <v>529455</v>
      </c>
      <c r="H104" s="662" t="s">
        <v>976</v>
      </c>
      <c r="I104" s="643"/>
      <c r="J104" s="643"/>
      <c r="K104" s="643"/>
      <c r="L104" s="643"/>
      <c r="M104" s="643"/>
      <c r="N104" s="643"/>
      <c r="O104" s="643"/>
      <c r="P104" s="643"/>
      <c r="Q104" s="643"/>
      <c r="R104" s="643"/>
    </row>
    <row r="105" spans="1:18" s="657" customFormat="1" ht="24.75" customHeight="1" x14ac:dyDescent="0.15">
      <c r="A105" s="553" t="s">
        <v>1418</v>
      </c>
      <c r="B105" s="547">
        <v>1</v>
      </c>
      <c r="C105" s="548">
        <v>650000</v>
      </c>
      <c r="D105" s="662"/>
      <c r="E105" s="656" t="s">
        <v>1419</v>
      </c>
      <c r="F105" s="693">
        <v>1</v>
      </c>
      <c r="G105" s="586">
        <v>1218455</v>
      </c>
      <c r="H105" s="662" t="s">
        <v>976</v>
      </c>
      <c r="I105" s="643"/>
      <c r="J105" s="643"/>
      <c r="K105" s="643"/>
      <c r="L105" s="643"/>
      <c r="M105" s="643"/>
      <c r="N105" s="643"/>
      <c r="O105" s="643"/>
      <c r="P105" s="643"/>
      <c r="Q105" s="643"/>
      <c r="R105" s="643"/>
    </row>
    <row r="106" spans="1:18" s="657" customFormat="1" ht="24.75" customHeight="1" x14ac:dyDescent="0.15">
      <c r="A106" s="553" t="s">
        <v>1420</v>
      </c>
      <c r="B106" s="547">
        <v>1</v>
      </c>
      <c r="C106" s="548">
        <v>580000</v>
      </c>
      <c r="D106" s="662" t="s">
        <v>1006</v>
      </c>
      <c r="E106" s="656" t="s">
        <v>1421</v>
      </c>
      <c r="F106" s="693">
        <v>1</v>
      </c>
      <c r="G106" s="586">
        <v>1088454</v>
      </c>
      <c r="H106" s="689" t="s">
        <v>976</v>
      </c>
      <c r="I106" s="643"/>
      <c r="J106" s="643"/>
      <c r="K106" s="643"/>
      <c r="L106" s="643"/>
      <c r="M106" s="643"/>
      <c r="N106" s="643"/>
      <c r="O106" s="643"/>
      <c r="P106" s="643"/>
      <c r="Q106" s="643"/>
      <c r="R106" s="643"/>
    </row>
    <row r="107" spans="1:18" s="657" customFormat="1" ht="24.75" customHeight="1" x14ac:dyDescent="0.15">
      <c r="A107" s="553" t="s">
        <v>1422</v>
      </c>
      <c r="B107" s="547">
        <v>1</v>
      </c>
      <c r="C107" s="548">
        <v>8950000</v>
      </c>
      <c r="D107" s="662"/>
      <c r="E107" s="656" t="s">
        <v>1423</v>
      </c>
      <c r="F107" s="693">
        <v>1</v>
      </c>
      <c r="G107" s="586">
        <v>204454</v>
      </c>
      <c r="H107" s="689" t="s">
        <v>1348</v>
      </c>
      <c r="I107" s="643"/>
      <c r="J107" s="643"/>
      <c r="K107" s="643"/>
      <c r="L107" s="643"/>
      <c r="M107" s="643"/>
      <c r="N107" s="643"/>
      <c r="O107" s="643"/>
      <c r="P107" s="643"/>
      <c r="Q107" s="643"/>
      <c r="R107" s="643"/>
    </row>
    <row r="108" spans="1:18" s="657" customFormat="1" ht="24.75" customHeight="1" x14ac:dyDescent="0.15">
      <c r="A108" s="553" t="s">
        <v>1424</v>
      </c>
      <c r="B108" s="547">
        <v>1</v>
      </c>
      <c r="C108" s="548">
        <v>1801545</v>
      </c>
      <c r="D108" s="662"/>
      <c r="E108" s="656" t="s">
        <v>1425</v>
      </c>
      <c r="F108" s="693">
        <v>1</v>
      </c>
      <c r="G108" s="586">
        <v>994454</v>
      </c>
      <c r="H108" s="689" t="s">
        <v>976</v>
      </c>
      <c r="I108" s="643"/>
      <c r="J108" s="643"/>
      <c r="K108" s="643"/>
      <c r="L108" s="643"/>
      <c r="M108" s="643"/>
      <c r="N108" s="643"/>
      <c r="O108" s="643"/>
      <c r="P108" s="643"/>
      <c r="Q108" s="643"/>
      <c r="R108" s="643"/>
    </row>
    <row r="109" spans="1:18" s="657" customFormat="1" ht="24.75" customHeight="1" x14ac:dyDescent="0.15">
      <c r="A109" s="553" t="s">
        <v>1426</v>
      </c>
      <c r="B109" s="547">
        <v>2</v>
      </c>
      <c r="C109" s="548">
        <v>478000</v>
      </c>
      <c r="D109" s="662"/>
      <c r="E109" s="656" t="s">
        <v>1427</v>
      </c>
      <c r="F109" s="693">
        <v>1</v>
      </c>
      <c r="G109" s="586">
        <v>1283454</v>
      </c>
      <c r="H109" s="689" t="s">
        <v>976</v>
      </c>
      <c r="I109" s="643"/>
      <c r="J109" s="643"/>
      <c r="K109" s="643"/>
      <c r="L109" s="643"/>
      <c r="M109" s="643"/>
      <c r="N109" s="643"/>
      <c r="O109" s="643"/>
      <c r="P109" s="643"/>
      <c r="Q109" s="643"/>
      <c r="R109" s="643"/>
    </row>
    <row r="110" spans="1:18" s="657" customFormat="1" ht="24.75" customHeight="1" x14ac:dyDescent="0.15">
      <c r="A110" s="553" t="s">
        <v>1428</v>
      </c>
      <c r="B110" s="547">
        <v>1</v>
      </c>
      <c r="C110" s="548">
        <v>1545455</v>
      </c>
      <c r="D110" s="662"/>
      <c r="E110" s="656" t="s">
        <v>1429</v>
      </c>
      <c r="F110" s="693">
        <v>1</v>
      </c>
      <c r="G110" s="586">
        <v>1244454</v>
      </c>
      <c r="H110" s="689" t="s">
        <v>976</v>
      </c>
      <c r="I110" s="643">
        <v>22462000</v>
      </c>
      <c r="J110" s="643"/>
      <c r="K110" s="643"/>
      <c r="L110" s="643"/>
      <c r="M110" s="643"/>
      <c r="N110" s="643"/>
      <c r="O110" s="643"/>
      <c r="P110" s="643"/>
      <c r="Q110" s="643"/>
      <c r="R110" s="643"/>
    </row>
    <row r="111" spans="1:18" s="657" customFormat="1" ht="24.75" customHeight="1" x14ac:dyDescent="0.15">
      <c r="A111" s="553" t="s">
        <v>1375</v>
      </c>
      <c r="B111" s="547">
        <v>70</v>
      </c>
      <c r="C111" s="548">
        <v>11690000</v>
      </c>
      <c r="D111" s="662" t="s">
        <v>1430</v>
      </c>
      <c r="E111" s="656" t="s">
        <v>1431</v>
      </c>
      <c r="F111" s="693">
        <v>2</v>
      </c>
      <c r="G111" s="586">
        <v>5000000</v>
      </c>
      <c r="H111" s="689"/>
      <c r="I111" s="643"/>
      <c r="J111" s="643"/>
      <c r="K111" s="643"/>
      <c r="L111" s="643"/>
      <c r="M111" s="643"/>
      <c r="N111" s="643"/>
      <c r="O111" s="643"/>
      <c r="P111" s="643"/>
      <c r="Q111" s="643"/>
      <c r="R111" s="643"/>
    </row>
    <row r="112" spans="1:18" s="657" customFormat="1" ht="24.75" customHeight="1" x14ac:dyDescent="0.15">
      <c r="A112" s="553" t="s">
        <v>1432</v>
      </c>
      <c r="B112" s="547">
        <v>12</v>
      </c>
      <c r="C112" s="548">
        <v>3960000</v>
      </c>
      <c r="D112" s="662" t="s">
        <v>1430</v>
      </c>
      <c r="E112" s="656" t="s">
        <v>1433</v>
      </c>
      <c r="F112" s="693">
        <v>1</v>
      </c>
      <c r="G112" s="586">
        <v>695000</v>
      </c>
      <c r="H112" s="689" t="s">
        <v>1348</v>
      </c>
      <c r="I112" s="643"/>
      <c r="J112" s="643"/>
      <c r="K112" s="643"/>
      <c r="L112" s="643"/>
      <c r="M112" s="643"/>
      <c r="N112" s="643"/>
      <c r="O112" s="643"/>
      <c r="P112" s="643"/>
      <c r="Q112" s="643"/>
      <c r="R112" s="643"/>
    </row>
    <row r="113" spans="1:18" s="657" customFormat="1" ht="24.75" customHeight="1" x14ac:dyDescent="0.15">
      <c r="A113" s="553" t="s">
        <v>1434</v>
      </c>
      <c r="B113" s="547">
        <v>1</v>
      </c>
      <c r="C113" s="548">
        <v>210000</v>
      </c>
      <c r="D113" s="662" t="s">
        <v>1352</v>
      </c>
      <c r="E113" s="656" t="s">
        <v>1435</v>
      </c>
      <c r="F113" s="693">
        <v>15</v>
      </c>
      <c r="G113" s="586">
        <v>2925000</v>
      </c>
      <c r="H113" s="689"/>
      <c r="I113" s="643"/>
      <c r="J113" s="643"/>
      <c r="K113" s="643"/>
      <c r="L113" s="643"/>
      <c r="M113" s="643"/>
      <c r="N113" s="643"/>
      <c r="O113" s="643"/>
      <c r="P113" s="643"/>
      <c r="Q113" s="643"/>
      <c r="R113" s="643"/>
    </row>
    <row r="114" spans="1:18" s="657" customFormat="1" ht="24.75" customHeight="1" x14ac:dyDescent="0.15">
      <c r="A114" s="553" t="s">
        <v>1436</v>
      </c>
      <c r="B114" s="547">
        <v>3</v>
      </c>
      <c r="C114" s="548">
        <v>979091</v>
      </c>
      <c r="D114" s="662" t="s">
        <v>1006</v>
      </c>
      <c r="E114" s="656" t="s">
        <v>1437</v>
      </c>
      <c r="F114" s="693">
        <v>1</v>
      </c>
      <c r="G114" s="586">
        <v>850000</v>
      </c>
      <c r="H114" s="661"/>
      <c r="I114" s="643"/>
      <c r="J114" s="643"/>
      <c r="K114" s="643"/>
      <c r="L114" s="643"/>
      <c r="M114" s="643"/>
      <c r="N114" s="643"/>
      <c r="O114" s="643"/>
      <c r="P114" s="643"/>
      <c r="Q114" s="643"/>
      <c r="R114" s="643"/>
    </row>
    <row r="115" spans="1:18" s="657" customFormat="1" ht="24.75" customHeight="1" x14ac:dyDescent="0.15">
      <c r="A115" s="553" t="s">
        <v>1436</v>
      </c>
      <c r="B115" s="547">
        <v>2</v>
      </c>
      <c r="C115" s="548">
        <v>652727</v>
      </c>
      <c r="D115" s="662" t="s">
        <v>976</v>
      </c>
      <c r="E115" s="656" t="s">
        <v>1438</v>
      </c>
      <c r="F115" s="693">
        <v>2</v>
      </c>
      <c r="G115" s="586">
        <v>5720200</v>
      </c>
      <c r="H115" s="661"/>
      <c r="I115" s="643"/>
      <c r="J115" s="643"/>
      <c r="K115" s="643"/>
      <c r="L115" s="643"/>
      <c r="M115" s="643"/>
      <c r="N115" s="643"/>
      <c r="O115" s="643"/>
      <c r="P115" s="643"/>
      <c r="Q115" s="643"/>
      <c r="R115" s="643"/>
    </row>
    <row r="116" spans="1:18" s="657" customFormat="1" ht="24.75" customHeight="1" x14ac:dyDescent="0.15">
      <c r="A116" s="553" t="s">
        <v>1406</v>
      </c>
      <c r="B116" s="547">
        <v>1</v>
      </c>
      <c r="C116" s="548">
        <v>328427</v>
      </c>
      <c r="D116" s="662" t="s">
        <v>1439</v>
      </c>
      <c r="E116" s="656" t="s">
        <v>1440</v>
      </c>
      <c r="F116" s="693" t="s">
        <v>963</v>
      </c>
      <c r="G116" s="586">
        <v>4080000</v>
      </c>
      <c r="H116" s="661"/>
      <c r="I116" s="643"/>
      <c r="J116" s="643"/>
      <c r="K116" s="643"/>
      <c r="L116" s="643"/>
      <c r="M116" s="643"/>
      <c r="N116" s="643"/>
      <c r="O116" s="643"/>
      <c r="P116" s="643"/>
      <c r="Q116" s="643"/>
      <c r="R116" s="643"/>
    </row>
    <row r="117" spans="1:18" s="657" customFormat="1" ht="24.75" customHeight="1" x14ac:dyDescent="0.15">
      <c r="A117" s="553" t="s">
        <v>1441</v>
      </c>
      <c r="B117" s="547"/>
      <c r="C117" s="548">
        <v>9000000</v>
      </c>
      <c r="D117" s="662"/>
      <c r="E117" s="656" t="s">
        <v>1442</v>
      </c>
      <c r="F117" s="693"/>
      <c r="G117" s="586">
        <v>956000</v>
      </c>
      <c r="H117" s="661"/>
      <c r="I117" s="643"/>
      <c r="J117" s="643"/>
      <c r="K117" s="643"/>
      <c r="L117" s="643"/>
      <c r="M117" s="643"/>
      <c r="N117" s="643"/>
      <c r="O117" s="643"/>
      <c r="P117" s="643"/>
      <c r="Q117" s="643"/>
      <c r="R117" s="643"/>
    </row>
    <row r="118" spans="1:18" s="657" customFormat="1" ht="24.75" customHeight="1" x14ac:dyDescent="0.15">
      <c r="A118" s="553" t="s">
        <v>1443</v>
      </c>
      <c r="B118" s="547">
        <v>1</v>
      </c>
      <c r="C118" s="548">
        <v>140300</v>
      </c>
      <c r="D118" s="662" t="s">
        <v>1439</v>
      </c>
      <c r="E118" s="656" t="s">
        <v>1444</v>
      </c>
      <c r="F118" s="693">
        <v>1</v>
      </c>
      <c r="G118" s="586">
        <v>1136091</v>
      </c>
      <c r="H118" s="661"/>
      <c r="I118" s="643"/>
      <c r="J118" s="643"/>
      <c r="K118" s="643"/>
      <c r="L118" s="643"/>
      <c r="M118" s="643"/>
      <c r="N118" s="643"/>
      <c r="O118" s="643"/>
      <c r="P118" s="643"/>
      <c r="Q118" s="643"/>
      <c r="R118" s="643"/>
    </row>
    <row r="119" spans="1:18" s="657" customFormat="1" ht="24.75" customHeight="1" x14ac:dyDescent="0.15">
      <c r="A119" s="553" t="s">
        <v>1445</v>
      </c>
      <c r="B119" s="547">
        <v>1</v>
      </c>
      <c r="C119" s="548">
        <v>137300</v>
      </c>
      <c r="D119" s="662" t="s">
        <v>976</v>
      </c>
      <c r="E119" s="656" t="s">
        <v>1446</v>
      </c>
      <c r="F119" s="693"/>
      <c r="G119" s="586">
        <v>6510000</v>
      </c>
      <c r="H119" s="661"/>
      <c r="I119" s="643"/>
      <c r="J119" s="643"/>
      <c r="K119" s="643"/>
      <c r="L119" s="643"/>
      <c r="M119" s="643"/>
      <c r="N119" s="643"/>
      <c r="O119" s="643"/>
      <c r="P119" s="643"/>
      <c r="Q119" s="643"/>
      <c r="R119" s="643"/>
    </row>
    <row r="120" spans="1:18" s="657" customFormat="1" ht="24.75" customHeight="1" x14ac:dyDescent="0.15">
      <c r="A120" s="553" t="s">
        <v>1447</v>
      </c>
      <c r="B120" s="547">
        <v>1</v>
      </c>
      <c r="C120" s="548">
        <v>335300</v>
      </c>
      <c r="D120" s="662" t="s">
        <v>976</v>
      </c>
      <c r="E120" s="656" t="s">
        <v>1448</v>
      </c>
      <c r="F120" s="693">
        <v>2</v>
      </c>
      <c r="G120" s="586">
        <v>545455</v>
      </c>
      <c r="H120" s="662"/>
      <c r="I120" s="643"/>
      <c r="J120" s="643"/>
      <c r="K120" s="643"/>
      <c r="L120" s="643"/>
      <c r="M120" s="643"/>
      <c r="N120" s="643"/>
      <c r="O120" s="643"/>
      <c r="P120" s="643"/>
      <c r="Q120" s="643"/>
      <c r="R120" s="643"/>
    </row>
    <row r="121" spans="1:18" s="657" customFormat="1" ht="24.75" customHeight="1" x14ac:dyDescent="0.15">
      <c r="A121" s="553" t="s">
        <v>1449</v>
      </c>
      <c r="B121" s="547">
        <v>1</v>
      </c>
      <c r="C121" s="548">
        <v>191300</v>
      </c>
      <c r="D121" s="662" t="s">
        <v>976</v>
      </c>
      <c r="E121" s="659" t="s">
        <v>1351</v>
      </c>
      <c r="F121" s="694"/>
      <c r="G121" s="583">
        <v>9880000</v>
      </c>
      <c r="H121" s="662"/>
      <c r="I121" s="643"/>
      <c r="J121" s="643"/>
      <c r="K121" s="643"/>
      <c r="L121" s="643"/>
      <c r="M121" s="643"/>
      <c r="N121" s="643"/>
      <c r="O121" s="643"/>
      <c r="P121" s="643"/>
      <c r="Q121" s="643"/>
      <c r="R121" s="643"/>
    </row>
    <row r="122" spans="1:18" s="657" customFormat="1" ht="24.75" customHeight="1" x14ac:dyDescent="0.15">
      <c r="A122" s="553" t="s">
        <v>1450</v>
      </c>
      <c r="B122" s="547">
        <v>1</v>
      </c>
      <c r="C122" s="548">
        <v>175500</v>
      </c>
      <c r="D122" s="662" t="s">
        <v>976</v>
      </c>
      <c r="E122" s="656" t="s">
        <v>1451</v>
      </c>
      <c r="F122" s="693">
        <v>1</v>
      </c>
      <c r="G122" s="586">
        <v>1618182</v>
      </c>
      <c r="H122" s="662"/>
      <c r="I122" s="643"/>
      <c r="J122" s="643"/>
      <c r="K122" s="643"/>
      <c r="L122" s="643"/>
      <c r="M122" s="643"/>
      <c r="N122" s="643"/>
      <c r="O122" s="643"/>
      <c r="P122" s="643"/>
      <c r="Q122" s="643"/>
      <c r="R122" s="643"/>
    </row>
    <row r="123" spans="1:18" s="657" customFormat="1" ht="24.75" customHeight="1" x14ac:dyDescent="0.15">
      <c r="A123" s="553" t="s">
        <v>1452</v>
      </c>
      <c r="B123" s="547"/>
      <c r="C123" s="548">
        <v>19000000</v>
      </c>
      <c r="D123" s="662"/>
      <c r="E123" s="656" t="s">
        <v>1453</v>
      </c>
      <c r="F123" s="693">
        <v>1</v>
      </c>
      <c r="G123" s="586">
        <v>300000</v>
      </c>
      <c r="H123" s="662"/>
      <c r="I123" s="643"/>
      <c r="J123" s="643"/>
      <c r="K123" s="643"/>
      <c r="L123" s="643"/>
      <c r="M123" s="643"/>
      <c r="N123" s="643"/>
      <c r="O123" s="643"/>
      <c r="P123" s="643"/>
      <c r="Q123" s="643"/>
      <c r="R123" s="643"/>
    </row>
    <row r="124" spans="1:18" s="657" customFormat="1" ht="24.75" customHeight="1" x14ac:dyDescent="0.15">
      <c r="A124" s="553" t="s">
        <v>1454</v>
      </c>
      <c r="B124" s="547">
        <v>4</v>
      </c>
      <c r="C124" s="548">
        <v>11036364</v>
      </c>
      <c r="D124" s="662"/>
      <c r="E124" s="656" t="s">
        <v>1455</v>
      </c>
      <c r="F124" s="693">
        <v>2</v>
      </c>
      <c r="G124" s="586">
        <v>7200000</v>
      </c>
      <c r="H124" s="662"/>
      <c r="I124" s="643"/>
      <c r="J124" s="643"/>
      <c r="K124" s="643"/>
      <c r="L124" s="643"/>
      <c r="M124" s="643"/>
      <c r="N124" s="643"/>
      <c r="O124" s="643"/>
      <c r="P124" s="643"/>
      <c r="Q124" s="643"/>
      <c r="R124" s="643"/>
    </row>
    <row r="125" spans="1:18" s="644" customFormat="1" ht="24.75" customHeight="1" x14ac:dyDescent="0.15">
      <c r="A125" s="553" t="s">
        <v>1456</v>
      </c>
      <c r="B125" s="547">
        <v>1</v>
      </c>
      <c r="C125" s="548">
        <v>2272727</v>
      </c>
      <c r="D125" s="662"/>
      <c r="E125" s="656" t="s">
        <v>1457</v>
      </c>
      <c r="F125" s="693">
        <v>3</v>
      </c>
      <c r="G125" s="586">
        <v>5236362</v>
      </c>
      <c r="H125" s="662"/>
      <c r="I125" s="643"/>
      <c r="J125" s="643"/>
      <c r="K125" s="643"/>
      <c r="L125" s="643"/>
      <c r="M125" s="643"/>
      <c r="N125" s="643"/>
      <c r="O125" s="643"/>
      <c r="P125" s="643"/>
      <c r="Q125" s="643"/>
      <c r="R125" s="643"/>
    </row>
    <row r="126" spans="1:18" s="663" customFormat="1" ht="24.75" customHeight="1" x14ac:dyDescent="0.15">
      <c r="A126" s="553" t="s">
        <v>1458</v>
      </c>
      <c r="B126" s="547">
        <v>8</v>
      </c>
      <c r="C126" s="548">
        <v>5600000</v>
      </c>
      <c r="D126" s="662"/>
      <c r="E126" s="656" t="s">
        <v>1459</v>
      </c>
      <c r="F126" s="693">
        <v>1</v>
      </c>
      <c r="G126" s="586">
        <v>4090000</v>
      </c>
      <c r="H126" s="689"/>
      <c r="I126" s="643">
        <v>3113636</v>
      </c>
      <c r="J126" s="643"/>
      <c r="K126" s="643"/>
      <c r="L126" s="643"/>
      <c r="M126" s="643"/>
      <c r="N126" s="643"/>
      <c r="O126" s="643"/>
      <c r="P126" s="643"/>
      <c r="Q126" s="643"/>
      <c r="R126" s="643"/>
    </row>
    <row r="127" spans="1:18" s="663" customFormat="1" ht="24.75" customHeight="1" x14ac:dyDescent="0.15">
      <c r="A127" s="553" t="s">
        <v>1456</v>
      </c>
      <c r="B127" s="547">
        <v>1</v>
      </c>
      <c r="C127" s="548">
        <v>1818182</v>
      </c>
      <c r="D127" s="662"/>
      <c r="E127" s="656" t="s">
        <v>1460</v>
      </c>
      <c r="F127" s="693"/>
      <c r="G127" s="586">
        <v>16636364</v>
      </c>
      <c r="H127" s="689"/>
      <c r="I127" s="643"/>
      <c r="J127" s="643"/>
      <c r="K127" s="643"/>
      <c r="L127" s="643"/>
      <c r="M127" s="643"/>
      <c r="N127" s="643"/>
      <c r="O127" s="643"/>
      <c r="P127" s="643"/>
      <c r="Q127" s="643"/>
      <c r="R127" s="643"/>
    </row>
    <row r="128" spans="1:18" s="663" customFormat="1" ht="24.75" customHeight="1" x14ac:dyDescent="0.15">
      <c r="A128" s="695" t="s">
        <v>1009</v>
      </c>
      <c r="B128" s="696"/>
      <c r="C128" s="579">
        <f>SUM(C103:C127)</f>
        <v>96482218</v>
      </c>
      <c r="D128" s="697"/>
      <c r="E128" s="685" t="s">
        <v>1461</v>
      </c>
      <c r="F128" s="698">
        <v>1</v>
      </c>
      <c r="G128" s="595">
        <v>17727273</v>
      </c>
      <c r="H128" s="697"/>
      <c r="I128" s="643">
        <v>1227400</v>
      </c>
      <c r="J128" s="643"/>
      <c r="K128" s="643"/>
      <c r="L128" s="643"/>
      <c r="M128" s="643"/>
      <c r="N128" s="643"/>
      <c r="O128" s="643"/>
      <c r="P128" s="643"/>
      <c r="Q128" s="643"/>
      <c r="R128" s="643"/>
    </row>
    <row r="129" spans="1:18" s="644" customFormat="1" ht="24.75" customHeight="1" x14ac:dyDescent="0.15">
      <c r="A129" s="647" t="s">
        <v>862</v>
      </c>
      <c r="B129" s="647"/>
      <c r="C129" s="647"/>
      <c r="D129" s="648"/>
      <c r="E129" s="674"/>
      <c r="F129" s="648"/>
      <c r="G129" s="650"/>
      <c r="H129" s="675" t="s">
        <v>1020</v>
      </c>
      <c r="I129" s="643"/>
      <c r="J129" s="643"/>
      <c r="K129" s="643"/>
      <c r="L129" s="643"/>
      <c r="M129" s="643"/>
      <c r="N129" s="643"/>
      <c r="O129" s="643"/>
      <c r="P129" s="643"/>
      <c r="Q129" s="643"/>
      <c r="R129" s="643"/>
    </row>
    <row r="130" spans="1:18" s="655" customFormat="1" ht="24.75" customHeight="1" x14ac:dyDescent="0.15">
      <c r="A130" s="676" t="s">
        <v>952</v>
      </c>
      <c r="B130" s="677" t="s">
        <v>953</v>
      </c>
      <c r="C130" s="678" t="s">
        <v>954</v>
      </c>
      <c r="D130" s="580" t="s">
        <v>955</v>
      </c>
      <c r="E130" s="676" t="s">
        <v>952</v>
      </c>
      <c r="F130" s="677" t="s">
        <v>953</v>
      </c>
      <c r="G130" s="678" t="s">
        <v>954</v>
      </c>
      <c r="H130" s="581" t="s">
        <v>955</v>
      </c>
      <c r="M130" s="643"/>
      <c r="N130" s="643"/>
      <c r="O130" s="643"/>
      <c r="P130" s="643"/>
      <c r="Q130" s="643"/>
      <c r="R130" s="643"/>
    </row>
    <row r="131" spans="1:18" s="657" customFormat="1" ht="23.1" customHeight="1" x14ac:dyDescent="0.15">
      <c r="A131" s="556" t="s">
        <v>1009</v>
      </c>
      <c r="B131" s="557"/>
      <c r="C131" s="558">
        <f>SUM(G99:G128)</f>
        <v>103953283</v>
      </c>
      <c r="D131" s="662" t="s">
        <v>1407</v>
      </c>
      <c r="E131" s="699" t="s">
        <v>1462</v>
      </c>
      <c r="F131" s="700">
        <v>27</v>
      </c>
      <c r="G131" s="701">
        <v>9000000</v>
      </c>
      <c r="H131" s="662" t="s">
        <v>1006</v>
      </c>
      <c r="I131" s="643"/>
      <c r="J131" s="643"/>
      <c r="K131" s="643"/>
      <c r="L131" s="643"/>
      <c r="M131" s="643"/>
      <c r="N131" s="643"/>
      <c r="O131" s="643"/>
      <c r="P131" s="643"/>
      <c r="Q131" s="643"/>
      <c r="R131" s="643"/>
    </row>
    <row r="132" spans="1:18" s="644" customFormat="1" ht="23.1" customHeight="1" x14ac:dyDescent="0.15">
      <c r="A132" s="672" t="s">
        <v>1463</v>
      </c>
      <c r="B132" s="702"/>
      <c r="C132" s="703">
        <v>800000</v>
      </c>
      <c r="D132" s="662" t="s">
        <v>1464</v>
      </c>
      <c r="E132" s="699" t="s">
        <v>1465</v>
      </c>
      <c r="F132" s="700">
        <v>1</v>
      </c>
      <c r="G132" s="701">
        <v>820000</v>
      </c>
      <c r="H132" s="662" t="s">
        <v>1466</v>
      </c>
      <c r="I132" s="643"/>
      <c r="J132" s="643"/>
      <c r="K132" s="643"/>
      <c r="L132" s="643"/>
      <c r="M132" s="643"/>
      <c r="N132" s="643"/>
      <c r="O132" s="643"/>
      <c r="P132" s="643"/>
      <c r="Q132" s="643"/>
      <c r="R132" s="643"/>
    </row>
    <row r="133" spans="1:18" s="657" customFormat="1" ht="23.1" customHeight="1" x14ac:dyDescent="0.15">
      <c r="A133" s="656" t="s">
        <v>1467</v>
      </c>
      <c r="B133" s="700">
        <v>2</v>
      </c>
      <c r="C133" s="701">
        <v>2700000</v>
      </c>
      <c r="D133" s="662"/>
      <c r="E133" s="699" t="s">
        <v>1468</v>
      </c>
      <c r="F133" s="700">
        <v>1</v>
      </c>
      <c r="G133" s="701">
        <v>320000</v>
      </c>
      <c r="H133" s="662" t="s">
        <v>976</v>
      </c>
      <c r="I133" s="643"/>
      <c r="J133" s="643"/>
      <c r="K133" s="643"/>
      <c r="L133" s="643"/>
      <c r="M133" s="643"/>
      <c r="N133" s="643"/>
      <c r="O133" s="643"/>
      <c r="P133" s="643"/>
      <c r="Q133" s="643"/>
      <c r="R133" s="643"/>
    </row>
    <row r="134" spans="1:18" s="657" customFormat="1" ht="23.1" customHeight="1" x14ac:dyDescent="0.15">
      <c r="A134" s="656" t="s">
        <v>1469</v>
      </c>
      <c r="B134" s="700"/>
      <c r="C134" s="701">
        <v>1000000</v>
      </c>
      <c r="D134" s="662"/>
      <c r="E134" s="699" t="s">
        <v>1465</v>
      </c>
      <c r="F134" s="700">
        <v>1</v>
      </c>
      <c r="G134" s="701">
        <v>1320000</v>
      </c>
      <c r="H134" s="662" t="s">
        <v>1470</v>
      </c>
      <c r="I134" s="643"/>
      <c r="J134" s="643"/>
      <c r="K134" s="643"/>
      <c r="L134" s="643"/>
      <c r="M134" s="643"/>
      <c r="N134" s="643"/>
      <c r="O134" s="643"/>
      <c r="P134" s="643"/>
      <c r="Q134" s="643"/>
      <c r="R134" s="643"/>
    </row>
    <row r="135" spans="1:18" s="657" customFormat="1" ht="23.1" customHeight="1" x14ac:dyDescent="0.15">
      <c r="A135" s="656" t="s">
        <v>1471</v>
      </c>
      <c r="B135" s="700">
        <v>2</v>
      </c>
      <c r="C135" s="701">
        <v>4400000</v>
      </c>
      <c r="D135" s="662" t="s">
        <v>1472</v>
      </c>
      <c r="E135" s="699" t="s">
        <v>1473</v>
      </c>
      <c r="F135" s="700">
        <v>1</v>
      </c>
      <c r="G135" s="701">
        <v>720000</v>
      </c>
      <c r="H135" s="662" t="s">
        <v>1474</v>
      </c>
      <c r="I135" s="643"/>
      <c r="J135" s="643"/>
      <c r="K135" s="643"/>
      <c r="L135" s="643"/>
      <c r="M135" s="643"/>
      <c r="N135" s="643"/>
      <c r="O135" s="643"/>
      <c r="P135" s="643"/>
      <c r="Q135" s="643"/>
      <c r="R135" s="643"/>
    </row>
    <row r="136" spans="1:18" s="657" customFormat="1" ht="23.1" customHeight="1" x14ac:dyDescent="0.15">
      <c r="A136" s="656" t="s">
        <v>1475</v>
      </c>
      <c r="B136" s="700">
        <v>1</v>
      </c>
      <c r="C136" s="701">
        <v>1000000</v>
      </c>
      <c r="D136" s="662"/>
      <c r="E136" s="699" t="s">
        <v>1476</v>
      </c>
      <c r="F136" s="700">
        <v>1</v>
      </c>
      <c r="G136" s="701">
        <v>820000</v>
      </c>
      <c r="H136" s="662" t="s">
        <v>1474</v>
      </c>
      <c r="I136" s="643"/>
      <c r="J136" s="643"/>
      <c r="K136" s="643"/>
      <c r="L136" s="643"/>
      <c r="M136" s="643"/>
      <c r="N136" s="643"/>
      <c r="O136" s="643"/>
      <c r="P136" s="643"/>
      <c r="Q136" s="643"/>
      <c r="R136" s="643"/>
    </row>
    <row r="137" spans="1:18" s="657" customFormat="1" ht="23.1" customHeight="1" x14ac:dyDescent="0.15">
      <c r="A137" s="656" t="s">
        <v>1351</v>
      </c>
      <c r="B137" s="700"/>
      <c r="C137" s="701">
        <v>6600000</v>
      </c>
      <c r="D137" s="662" t="s">
        <v>1477</v>
      </c>
      <c r="E137" s="699" t="s">
        <v>1335</v>
      </c>
      <c r="F137" s="700">
        <v>14</v>
      </c>
      <c r="G137" s="701">
        <v>8400000</v>
      </c>
      <c r="H137" s="662"/>
      <c r="I137" s="643"/>
      <c r="J137" s="643"/>
      <c r="K137" s="643"/>
      <c r="L137" s="643"/>
      <c r="M137" s="643"/>
      <c r="N137" s="643"/>
      <c r="O137" s="643"/>
      <c r="P137" s="643"/>
      <c r="Q137" s="643"/>
      <c r="R137" s="643"/>
    </row>
    <row r="138" spans="1:18" s="644" customFormat="1" ht="23.1" customHeight="1" x14ac:dyDescent="0.15">
      <c r="A138" s="656" t="s">
        <v>1478</v>
      </c>
      <c r="B138" s="700"/>
      <c r="C138" s="701">
        <v>5200000</v>
      </c>
      <c r="D138" s="662" t="s">
        <v>1348</v>
      </c>
      <c r="E138" s="699" t="s">
        <v>1335</v>
      </c>
      <c r="F138" s="700">
        <v>4</v>
      </c>
      <c r="G138" s="701">
        <v>2800000</v>
      </c>
      <c r="H138" s="662"/>
      <c r="I138" s="643"/>
      <c r="J138" s="643"/>
      <c r="K138" s="643"/>
      <c r="L138" s="643"/>
      <c r="M138" s="643"/>
      <c r="N138" s="643"/>
      <c r="O138" s="643"/>
      <c r="P138" s="643"/>
      <c r="Q138" s="643"/>
      <c r="R138" s="643"/>
    </row>
    <row r="139" spans="1:18" s="663" customFormat="1" ht="23.1" customHeight="1" x14ac:dyDescent="0.15">
      <c r="A139" s="656" t="s">
        <v>1479</v>
      </c>
      <c r="B139" s="700"/>
      <c r="C139" s="701">
        <v>606000</v>
      </c>
      <c r="D139" s="662" t="s">
        <v>1348</v>
      </c>
      <c r="E139" s="699" t="s">
        <v>1337</v>
      </c>
      <c r="F139" s="700">
        <v>23</v>
      </c>
      <c r="G139" s="701">
        <v>4531000</v>
      </c>
      <c r="H139" s="662"/>
      <c r="I139" s="643"/>
      <c r="J139" s="643"/>
      <c r="K139" s="643"/>
      <c r="L139" s="643"/>
      <c r="M139" s="643"/>
      <c r="N139" s="643"/>
      <c r="O139" s="643"/>
      <c r="P139" s="643"/>
      <c r="Q139" s="643"/>
      <c r="R139" s="643"/>
    </row>
    <row r="140" spans="1:18" s="644" customFormat="1" ht="23.1" customHeight="1" x14ac:dyDescent="0.15">
      <c r="A140" s="656" t="s">
        <v>1480</v>
      </c>
      <c r="B140" s="700"/>
      <c r="C140" s="701">
        <v>1527036</v>
      </c>
      <c r="D140" s="662"/>
      <c r="E140" s="699" t="s">
        <v>1337</v>
      </c>
      <c r="F140" s="700">
        <v>2</v>
      </c>
      <c r="G140" s="701">
        <v>369000</v>
      </c>
      <c r="H140" s="662"/>
      <c r="I140" s="643"/>
      <c r="J140" s="643"/>
      <c r="K140" s="643"/>
      <c r="L140" s="643"/>
      <c r="M140" s="643"/>
      <c r="N140" s="643"/>
      <c r="O140" s="643"/>
      <c r="P140" s="643"/>
      <c r="Q140" s="643"/>
      <c r="R140" s="643"/>
    </row>
    <row r="141" spans="1:18" s="657" customFormat="1" ht="23.1" customHeight="1" x14ac:dyDescent="0.15">
      <c r="A141" s="656" t="s">
        <v>1481</v>
      </c>
      <c r="B141" s="693"/>
      <c r="C141" s="688">
        <v>3900000</v>
      </c>
      <c r="D141" s="689"/>
      <c r="E141" s="699" t="s">
        <v>1432</v>
      </c>
      <c r="F141" s="700">
        <v>16</v>
      </c>
      <c r="G141" s="701">
        <v>8727273</v>
      </c>
      <c r="H141" s="662" t="s">
        <v>1482</v>
      </c>
      <c r="I141" s="643"/>
      <c r="J141" s="643"/>
      <c r="K141" s="643"/>
      <c r="L141" s="643"/>
      <c r="M141" s="643"/>
      <c r="N141" s="643"/>
      <c r="O141" s="643"/>
      <c r="P141" s="643"/>
      <c r="Q141" s="643"/>
      <c r="R141" s="643"/>
    </row>
    <row r="142" spans="1:18" s="657" customFormat="1" ht="23.1" customHeight="1" x14ac:dyDescent="0.15">
      <c r="A142" s="656" t="s">
        <v>1483</v>
      </c>
      <c r="B142" s="693"/>
      <c r="C142" s="688">
        <v>9800000</v>
      </c>
      <c r="D142" s="689"/>
      <c r="E142" s="699" t="s">
        <v>1484</v>
      </c>
      <c r="F142" s="700">
        <v>6</v>
      </c>
      <c r="G142" s="701">
        <v>18545455</v>
      </c>
      <c r="H142" s="662" t="s">
        <v>1472</v>
      </c>
      <c r="I142" s="643"/>
      <c r="J142" s="643"/>
      <c r="K142" s="643"/>
      <c r="L142" s="643"/>
      <c r="M142" s="643"/>
      <c r="N142" s="643"/>
      <c r="O142" s="643"/>
      <c r="P142" s="643"/>
      <c r="Q142" s="643"/>
      <c r="R142" s="643"/>
    </row>
    <row r="143" spans="1:18" s="657" customFormat="1" ht="23.1" customHeight="1" x14ac:dyDescent="0.15">
      <c r="A143" s="656" t="s">
        <v>1485</v>
      </c>
      <c r="B143" s="693">
        <v>3</v>
      </c>
      <c r="C143" s="688">
        <v>1170000</v>
      </c>
      <c r="D143" s="689" t="s">
        <v>1472</v>
      </c>
      <c r="E143" s="699" t="s">
        <v>1486</v>
      </c>
      <c r="F143" s="700">
        <v>1</v>
      </c>
      <c r="G143" s="701">
        <v>545455</v>
      </c>
      <c r="H143" s="662" t="s">
        <v>976</v>
      </c>
      <c r="I143" s="643"/>
      <c r="J143" s="643"/>
      <c r="K143" s="643"/>
      <c r="L143" s="643"/>
      <c r="M143" s="643"/>
      <c r="N143" s="643"/>
      <c r="O143" s="643"/>
      <c r="P143" s="643"/>
      <c r="Q143" s="643"/>
      <c r="R143" s="643"/>
    </row>
    <row r="144" spans="1:18" s="644" customFormat="1" ht="23.1" customHeight="1" x14ac:dyDescent="0.15">
      <c r="A144" s="704" t="s">
        <v>1487</v>
      </c>
      <c r="B144" s="705"/>
      <c r="C144" s="706">
        <v>7800000</v>
      </c>
      <c r="D144" s="689"/>
      <c r="E144" s="699" t="s">
        <v>1488</v>
      </c>
      <c r="F144" s="700">
        <v>2</v>
      </c>
      <c r="G144" s="701">
        <v>3327273</v>
      </c>
      <c r="H144" s="662" t="s">
        <v>1489</v>
      </c>
      <c r="I144" s="643"/>
      <c r="J144" s="643"/>
      <c r="K144" s="643"/>
      <c r="L144" s="643"/>
      <c r="M144" s="643"/>
      <c r="N144" s="643"/>
      <c r="O144" s="643"/>
      <c r="P144" s="643"/>
      <c r="Q144" s="643"/>
      <c r="R144" s="643"/>
    </row>
    <row r="145" spans="1:18" s="657" customFormat="1" ht="23.1" customHeight="1" x14ac:dyDescent="0.15">
      <c r="A145" s="556" t="s">
        <v>1009</v>
      </c>
      <c r="B145" s="557"/>
      <c r="C145" s="558">
        <f>SUM(C132:C144)</f>
        <v>46503036</v>
      </c>
      <c r="D145" s="689"/>
      <c r="E145" s="699" t="s">
        <v>1490</v>
      </c>
      <c r="F145" s="700">
        <v>1</v>
      </c>
      <c r="G145" s="701">
        <v>1272727</v>
      </c>
      <c r="H145" s="662" t="s">
        <v>976</v>
      </c>
      <c r="I145" s="643">
        <v>6719700</v>
      </c>
      <c r="J145" s="643"/>
      <c r="K145" s="643"/>
      <c r="L145" s="643"/>
      <c r="M145" s="643"/>
      <c r="N145" s="643"/>
      <c r="O145" s="643"/>
      <c r="P145" s="643"/>
      <c r="Q145" s="643"/>
      <c r="R145" s="643"/>
    </row>
    <row r="146" spans="1:18" s="657" customFormat="1" ht="23.1" customHeight="1" x14ac:dyDescent="0.15">
      <c r="A146" s="699" t="s">
        <v>1491</v>
      </c>
      <c r="B146" s="702">
        <v>779</v>
      </c>
      <c r="C146" s="701">
        <v>179170000</v>
      </c>
      <c r="D146" s="662" t="s">
        <v>1492</v>
      </c>
      <c r="E146" s="699" t="s">
        <v>1493</v>
      </c>
      <c r="F146" s="700">
        <v>1</v>
      </c>
      <c r="G146" s="701">
        <v>1636363</v>
      </c>
      <c r="H146" s="662" t="s">
        <v>1494</v>
      </c>
      <c r="I146" s="643"/>
      <c r="J146" s="643"/>
      <c r="K146" s="643"/>
      <c r="L146" s="643"/>
      <c r="M146" s="643"/>
      <c r="N146" s="643"/>
      <c r="O146" s="643"/>
      <c r="P146" s="643"/>
      <c r="Q146" s="643"/>
      <c r="R146" s="643"/>
    </row>
    <row r="147" spans="1:18" s="657" customFormat="1" ht="23.1" customHeight="1" x14ac:dyDescent="0.15">
      <c r="A147" s="699" t="s">
        <v>1495</v>
      </c>
      <c r="B147" s="700">
        <v>55</v>
      </c>
      <c r="C147" s="701">
        <v>24750000</v>
      </c>
      <c r="D147" s="662" t="s">
        <v>1006</v>
      </c>
      <c r="E147" s="699" t="s">
        <v>1493</v>
      </c>
      <c r="F147" s="700">
        <v>1</v>
      </c>
      <c r="G147" s="701">
        <v>1818182</v>
      </c>
      <c r="H147" s="662" t="s">
        <v>976</v>
      </c>
      <c r="I147" s="643"/>
      <c r="J147" s="643"/>
      <c r="K147" s="643"/>
      <c r="L147" s="643"/>
      <c r="M147" s="643"/>
      <c r="N147" s="643"/>
      <c r="O147" s="643"/>
      <c r="P147" s="643"/>
      <c r="Q147" s="643"/>
      <c r="R147" s="643"/>
    </row>
    <row r="148" spans="1:18" s="657" customFormat="1" ht="23.1" customHeight="1" x14ac:dyDescent="0.15">
      <c r="A148" s="699" t="s">
        <v>1496</v>
      </c>
      <c r="B148" s="700">
        <v>56</v>
      </c>
      <c r="C148" s="701">
        <v>11818182</v>
      </c>
      <c r="D148" s="662" t="s">
        <v>1497</v>
      </c>
      <c r="E148" s="699" t="s">
        <v>1493</v>
      </c>
      <c r="F148" s="700">
        <v>1</v>
      </c>
      <c r="G148" s="701">
        <v>2272727</v>
      </c>
      <c r="H148" s="662" t="s">
        <v>976</v>
      </c>
      <c r="I148" s="643"/>
      <c r="J148" s="643"/>
      <c r="K148" s="643"/>
      <c r="L148" s="643"/>
      <c r="M148" s="643"/>
      <c r="N148" s="643"/>
      <c r="O148" s="643"/>
      <c r="P148" s="643"/>
      <c r="Q148" s="643"/>
      <c r="R148" s="643"/>
    </row>
    <row r="149" spans="1:18" s="657" customFormat="1" ht="23.1" customHeight="1" x14ac:dyDescent="0.15">
      <c r="A149" s="699" t="s">
        <v>1498</v>
      </c>
      <c r="B149" s="700">
        <v>2</v>
      </c>
      <c r="C149" s="701">
        <v>6560000</v>
      </c>
      <c r="D149" s="662" t="s">
        <v>1489</v>
      </c>
      <c r="E149" s="699" t="s">
        <v>1499</v>
      </c>
      <c r="F149" s="700">
        <v>1</v>
      </c>
      <c r="G149" s="701">
        <v>3181818</v>
      </c>
      <c r="H149" s="662" t="s">
        <v>976</v>
      </c>
      <c r="I149" s="643">
        <v>336364</v>
      </c>
      <c r="J149" s="643"/>
      <c r="K149" s="643"/>
      <c r="L149" s="643"/>
      <c r="M149" s="643"/>
      <c r="N149" s="643"/>
      <c r="O149" s="643"/>
      <c r="P149" s="643"/>
      <c r="Q149" s="643"/>
      <c r="R149" s="643"/>
    </row>
    <row r="150" spans="1:18" s="657" customFormat="1" ht="23.1" customHeight="1" x14ac:dyDescent="0.15">
      <c r="A150" s="699" t="s">
        <v>1500</v>
      </c>
      <c r="B150" s="700">
        <v>2</v>
      </c>
      <c r="C150" s="701">
        <v>1825000</v>
      </c>
      <c r="D150" s="662" t="s">
        <v>976</v>
      </c>
      <c r="E150" s="699" t="s">
        <v>1501</v>
      </c>
      <c r="F150" s="700">
        <v>4</v>
      </c>
      <c r="G150" s="701">
        <v>2545455</v>
      </c>
      <c r="H150" s="662" t="s">
        <v>976</v>
      </c>
      <c r="I150" s="643">
        <v>861700</v>
      </c>
      <c r="J150" s="643"/>
      <c r="K150" s="643"/>
      <c r="L150" s="643"/>
      <c r="M150" s="643"/>
      <c r="N150" s="643"/>
      <c r="O150" s="643"/>
      <c r="P150" s="643"/>
      <c r="Q150" s="643"/>
      <c r="R150" s="643"/>
    </row>
    <row r="151" spans="1:18" s="657" customFormat="1" ht="23.1" customHeight="1" x14ac:dyDescent="0.15">
      <c r="A151" s="699" t="s">
        <v>1502</v>
      </c>
      <c r="B151" s="700">
        <v>1</v>
      </c>
      <c r="C151" s="701">
        <v>1880000</v>
      </c>
      <c r="D151" s="662" t="s">
        <v>1040</v>
      </c>
      <c r="E151" s="699" t="s">
        <v>1503</v>
      </c>
      <c r="F151" s="700">
        <v>1</v>
      </c>
      <c r="G151" s="701">
        <v>2545455</v>
      </c>
      <c r="H151" s="662" t="s">
        <v>976</v>
      </c>
      <c r="I151" s="643">
        <v>316222</v>
      </c>
      <c r="J151" s="643"/>
      <c r="K151" s="643"/>
      <c r="L151" s="643"/>
      <c r="M151" s="643"/>
      <c r="N151" s="643"/>
      <c r="O151" s="643"/>
      <c r="P151" s="643"/>
      <c r="Q151" s="643"/>
      <c r="R151" s="643"/>
    </row>
    <row r="152" spans="1:18" s="657" customFormat="1" ht="23.1" customHeight="1" x14ac:dyDescent="0.15">
      <c r="A152" s="699" t="s">
        <v>1416</v>
      </c>
      <c r="B152" s="700">
        <v>1</v>
      </c>
      <c r="C152" s="701">
        <v>1400000</v>
      </c>
      <c r="D152" s="662" t="s">
        <v>1489</v>
      </c>
      <c r="E152" s="699" t="s">
        <v>1504</v>
      </c>
      <c r="F152" s="700">
        <v>2</v>
      </c>
      <c r="G152" s="701">
        <v>1054545</v>
      </c>
      <c r="H152" s="662" t="s">
        <v>976</v>
      </c>
      <c r="I152" s="643"/>
      <c r="J152" s="643"/>
      <c r="K152" s="643"/>
      <c r="L152" s="643"/>
      <c r="M152" s="643"/>
      <c r="N152" s="643"/>
      <c r="O152" s="643"/>
      <c r="P152" s="643"/>
      <c r="Q152" s="643"/>
      <c r="R152" s="643"/>
    </row>
    <row r="153" spans="1:18" s="657" customFormat="1" ht="23.1" customHeight="1" x14ac:dyDescent="0.15">
      <c r="A153" s="699" t="s">
        <v>1505</v>
      </c>
      <c r="B153" s="700">
        <v>4</v>
      </c>
      <c r="C153" s="701">
        <v>8000000</v>
      </c>
      <c r="D153" s="662" t="s">
        <v>976</v>
      </c>
      <c r="E153" s="707" t="s">
        <v>1506</v>
      </c>
      <c r="F153" s="693">
        <v>1</v>
      </c>
      <c r="G153" s="688">
        <v>2181818</v>
      </c>
      <c r="H153" s="662" t="s">
        <v>976</v>
      </c>
      <c r="I153" s="643"/>
      <c r="J153" s="643"/>
      <c r="K153" s="643"/>
      <c r="L153" s="643"/>
      <c r="M153" s="643"/>
      <c r="N153" s="643"/>
      <c r="O153" s="643"/>
      <c r="P153" s="643"/>
      <c r="Q153" s="643"/>
      <c r="R153" s="643"/>
    </row>
    <row r="154" spans="1:18" s="657" customFormat="1" ht="23.1" customHeight="1" x14ac:dyDescent="0.15">
      <c r="A154" s="699" t="s">
        <v>1507</v>
      </c>
      <c r="B154" s="700">
        <v>2</v>
      </c>
      <c r="C154" s="701">
        <v>5000000</v>
      </c>
      <c r="D154" s="662" t="s">
        <v>976</v>
      </c>
      <c r="E154" s="699" t="s">
        <v>1508</v>
      </c>
      <c r="F154" s="700">
        <v>2</v>
      </c>
      <c r="G154" s="701">
        <v>3272726</v>
      </c>
      <c r="H154" s="662" t="s">
        <v>1509</v>
      </c>
      <c r="I154" s="643"/>
      <c r="J154" s="643"/>
      <c r="K154" s="643"/>
      <c r="L154" s="643"/>
      <c r="M154" s="643"/>
      <c r="N154" s="643"/>
      <c r="O154" s="643"/>
      <c r="P154" s="643"/>
      <c r="Q154" s="643"/>
      <c r="R154" s="643"/>
    </row>
    <row r="155" spans="1:18" s="657" customFormat="1" ht="23.1" customHeight="1" x14ac:dyDescent="0.15">
      <c r="A155" s="699" t="s">
        <v>1510</v>
      </c>
      <c r="B155" s="700">
        <v>2</v>
      </c>
      <c r="C155" s="701">
        <v>5000000</v>
      </c>
      <c r="D155" s="662" t="s">
        <v>976</v>
      </c>
      <c r="E155" s="699" t="s">
        <v>1511</v>
      </c>
      <c r="F155" s="700">
        <v>2</v>
      </c>
      <c r="G155" s="701">
        <v>3454546</v>
      </c>
      <c r="H155" s="662" t="s">
        <v>976</v>
      </c>
      <c r="I155" s="643"/>
      <c r="J155" s="643"/>
      <c r="K155" s="643"/>
      <c r="L155" s="643"/>
      <c r="M155" s="643"/>
      <c r="N155" s="643"/>
      <c r="O155" s="643"/>
      <c r="P155" s="643"/>
      <c r="Q155" s="643"/>
      <c r="R155" s="643"/>
    </row>
    <row r="156" spans="1:18" s="657" customFormat="1" ht="23.1" customHeight="1" x14ac:dyDescent="0.15">
      <c r="A156" s="699" t="s">
        <v>1512</v>
      </c>
      <c r="B156" s="700">
        <v>2</v>
      </c>
      <c r="C156" s="701">
        <v>3600000</v>
      </c>
      <c r="D156" s="662" t="s">
        <v>976</v>
      </c>
      <c r="E156" s="699" t="s">
        <v>1508</v>
      </c>
      <c r="F156" s="700">
        <v>2</v>
      </c>
      <c r="G156" s="701">
        <v>2000000</v>
      </c>
      <c r="H156" s="662" t="s">
        <v>976</v>
      </c>
      <c r="I156" s="643"/>
      <c r="J156" s="643"/>
      <c r="K156" s="643"/>
      <c r="L156" s="643"/>
      <c r="M156" s="643"/>
      <c r="N156" s="643"/>
      <c r="O156" s="643"/>
      <c r="P156" s="643"/>
      <c r="Q156" s="643"/>
      <c r="R156" s="643"/>
    </row>
    <row r="157" spans="1:18" s="657" customFormat="1" ht="23.1" customHeight="1" x14ac:dyDescent="0.15">
      <c r="A157" s="699" t="s">
        <v>1513</v>
      </c>
      <c r="B157" s="700">
        <v>1</v>
      </c>
      <c r="C157" s="701">
        <v>1000000</v>
      </c>
      <c r="D157" s="662" t="s">
        <v>1489</v>
      </c>
      <c r="E157" s="699" t="s">
        <v>1511</v>
      </c>
      <c r="F157" s="700">
        <v>2</v>
      </c>
      <c r="G157" s="701">
        <v>3818182</v>
      </c>
      <c r="H157" s="662" t="s">
        <v>1509</v>
      </c>
      <c r="I157" s="643"/>
      <c r="J157" s="643"/>
      <c r="K157" s="643"/>
      <c r="L157" s="643"/>
      <c r="M157" s="643"/>
      <c r="N157" s="643"/>
      <c r="O157" s="643"/>
      <c r="P157" s="643"/>
      <c r="Q157" s="643"/>
      <c r="R157" s="643"/>
    </row>
    <row r="158" spans="1:18" s="657" customFormat="1" ht="23.1" customHeight="1" x14ac:dyDescent="0.15">
      <c r="A158" s="699" t="s">
        <v>1514</v>
      </c>
      <c r="B158" s="700">
        <v>5</v>
      </c>
      <c r="C158" s="701">
        <v>500000</v>
      </c>
      <c r="D158" s="662" t="s">
        <v>976</v>
      </c>
      <c r="E158" s="699" t="s">
        <v>1515</v>
      </c>
      <c r="F158" s="700">
        <v>1</v>
      </c>
      <c r="G158" s="701">
        <v>818182</v>
      </c>
      <c r="H158" s="662" t="s">
        <v>1516</v>
      </c>
      <c r="I158" s="643"/>
      <c r="J158" s="643"/>
      <c r="K158" s="643"/>
      <c r="L158" s="643"/>
      <c r="M158" s="643"/>
      <c r="N158" s="643"/>
      <c r="O158" s="643"/>
      <c r="P158" s="643"/>
      <c r="Q158" s="643"/>
      <c r="R158" s="643"/>
    </row>
    <row r="159" spans="1:18" s="657" customFormat="1" ht="23.1" customHeight="1" x14ac:dyDescent="0.15">
      <c r="A159" s="699" t="s">
        <v>1514</v>
      </c>
      <c r="B159" s="700">
        <v>4</v>
      </c>
      <c r="C159" s="701">
        <v>400000</v>
      </c>
      <c r="D159" s="662" t="s">
        <v>976</v>
      </c>
      <c r="E159" s="699" t="s">
        <v>1517</v>
      </c>
      <c r="F159" s="700">
        <v>1</v>
      </c>
      <c r="G159" s="701">
        <v>836364</v>
      </c>
      <c r="H159" s="662" t="s">
        <v>976</v>
      </c>
      <c r="I159" s="643"/>
      <c r="J159" s="643"/>
      <c r="K159" s="643"/>
      <c r="L159" s="643"/>
      <c r="M159" s="643"/>
      <c r="N159" s="643"/>
      <c r="O159" s="643"/>
      <c r="P159" s="643"/>
      <c r="Q159" s="643"/>
      <c r="R159" s="643"/>
    </row>
    <row r="160" spans="1:18" s="657" customFormat="1" ht="23.1" customHeight="1" x14ac:dyDescent="0.15">
      <c r="A160" s="699" t="s">
        <v>1518</v>
      </c>
      <c r="B160" s="700">
        <v>50</v>
      </c>
      <c r="C160" s="701">
        <v>9000000</v>
      </c>
      <c r="D160" s="662" t="s">
        <v>1040</v>
      </c>
      <c r="E160" s="699" t="s">
        <v>1519</v>
      </c>
      <c r="F160" s="700">
        <v>3</v>
      </c>
      <c r="G160" s="701">
        <v>1090909</v>
      </c>
      <c r="H160" s="662" t="s">
        <v>976</v>
      </c>
      <c r="I160" s="643"/>
      <c r="J160" s="643"/>
      <c r="K160" s="643"/>
      <c r="L160" s="643"/>
      <c r="M160" s="643"/>
      <c r="N160" s="643"/>
      <c r="O160" s="643"/>
      <c r="P160" s="643"/>
      <c r="Q160" s="643"/>
      <c r="R160" s="643"/>
    </row>
    <row r="161" spans="1:18" s="657" customFormat="1" ht="23.1" customHeight="1" x14ac:dyDescent="0.15">
      <c r="A161" s="699" t="s">
        <v>1520</v>
      </c>
      <c r="B161" s="700">
        <v>5</v>
      </c>
      <c r="C161" s="701">
        <v>2295000</v>
      </c>
      <c r="D161" s="662" t="s">
        <v>1477</v>
      </c>
      <c r="E161" s="699" t="s">
        <v>1521</v>
      </c>
      <c r="F161" s="700">
        <v>4</v>
      </c>
      <c r="G161" s="701">
        <v>3345455</v>
      </c>
      <c r="H161" s="662" t="s">
        <v>976</v>
      </c>
      <c r="I161" s="643"/>
      <c r="J161" s="643"/>
      <c r="K161" s="643"/>
      <c r="L161" s="643"/>
      <c r="M161" s="643"/>
      <c r="N161" s="643"/>
      <c r="O161" s="643"/>
      <c r="P161" s="643"/>
      <c r="Q161" s="643"/>
      <c r="R161" s="643"/>
    </row>
    <row r="162" spans="1:18" s="657" customFormat="1" ht="23.1" customHeight="1" x14ac:dyDescent="0.15">
      <c r="A162" s="708" t="s">
        <v>1404</v>
      </c>
      <c r="B162" s="709">
        <v>10</v>
      </c>
      <c r="C162" s="710">
        <v>705000</v>
      </c>
      <c r="D162" s="686" t="s">
        <v>976</v>
      </c>
      <c r="E162" s="708" t="s">
        <v>1522</v>
      </c>
      <c r="F162" s="709">
        <v>2</v>
      </c>
      <c r="G162" s="710">
        <v>909091</v>
      </c>
      <c r="H162" s="686" t="s">
        <v>976</v>
      </c>
      <c r="I162" s="643"/>
      <c r="J162" s="643"/>
      <c r="K162" s="643"/>
      <c r="L162" s="643"/>
      <c r="M162" s="643"/>
      <c r="N162" s="643"/>
      <c r="O162" s="643"/>
      <c r="P162" s="643"/>
      <c r="Q162" s="643"/>
      <c r="R162" s="643"/>
    </row>
    <row r="163" spans="1:18" s="644" customFormat="1" ht="24.75" customHeight="1" x14ac:dyDescent="0.15">
      <c r="A163" s="647" t="s">
        <v>862</v>
      </c>
      <c r="B163" s="647"/>
      <c r="C163" s="647"/>
      <c r="D163" s="648"/>
      <c r="E163" s="674"/>
      <c r="F163" s="648"/>
      <c r="G163" s="650"/>
      <c r="H163" s="675" t="s">
        <v>1020</v>
      </c>
      <c r="I163" s="643"/>
      <c r="J163" s="643"/>
      <c r="K163" s="643"/>
      <c r="L163" s="643"/>
      <c r="M163" s="643"/>
      <c r="N163" s="643"/>
      <c r="O163" s="643"/>
      <c r="P163" s="643"/>
      <c r="Q163" s="643"/>
      <c r="R163" s="643"/>
    </row>
    <row r="164" spans="1:18" s="655" customFormat="1" ht="24.75" customHeight="1" x14ac:dyDescent="0.15">
      <c r="A164" s="676" t="s">
        <v>952</v>
      </c>
      <c r="B164" s="677" t="s">
        <v>953</v>
      </c>
      <c r="C164" s="678" t="s">
        <v>954</v>
      </c>
      <c r="D164" s="580" t="s">
        <v>955</v>
      </c>
      <c r="E164" s="676" t="s">
        <v>952</v>
      </c>
      <c r="F164" s="677" t="s">
        <v>953</v>
      </c>
      <c r="G164" s="678" t="s">
        <v>954</v>
      </c>
      <c r="H164" s="581" t="s">
        <v>955</v>
      </c>
      <c r="M164" s="643"/>
      <c r="N164" s="643"/>
      <c r="O164" s="643"/>
      <c r="P164" s="643"/>
      <c r="Q164" s="643"/>
      <c r="R164" s="643"/>
    </row>
    <row r="165" spans="1:18" s="644" customFormat="1" ht="22.7" customHeight="1" x14ac:dyDescent="0.15">
      <c r="A165" s="699" t="s">
        <v>1523</v>
      </c>
      <c r="B165" s="700">
        <v>1</v>
      </c>
      <c r="C165" s="701">
        <v>545454</v>
      </c>
      <c r="D165" s="662" t="s">
        <v>976</v>
      </c>
      <c r="E165" s="656" t="s">
        <v>1524</v>
      </c>
      <c r="F165" s="700">
        <v>2</v>
      </c>
      <c r="G165" s="701">
        <v>900000</v>
      </c>
      <c r="H165" s="662" t="s">
        <v>1525</v>
      </c>
      <c r="I165" s="643"/>
      <c r="J165" s="643"/>
      <c r="K165" s="643"/>
      <c r="L165" s="643"/>
      <c r="M165" s="643"/>
      <c r="N165" s="643"/>
      <c r="O165" s="643"/>
      <c r="P165" s="643"/>
      <c r="Q165" s="643"/>
      <c r="R165" s="643"/>
    </row>
    <row r="166" spans="1:18" s="655" customFormat="1" ht="22.7" customHeight="1" x14ac:dyDescent="0.15">
      <c r="A166" s="699" t="s">
        <v>1526</v>
      </c>
      <c r="B166" s="700">
        <v>1</v>
      </c>
      <c r="C166" s="701">
        <v>563636</v>
      </c>
      <c r="D166" s="662" t="s">
        <v>976</v>
      </c>
      <c r="E166" s="656" t="s">
        <v>1524</v>
      </c>
      <c r="F166" s="700">
        <v>1</v>
      </c>
      <c r="G166" s="701">
        <v>450000</v>
      </c>
      <c r="H166" s="662" t="s">
        <v>976</v>
      </c>
      <c r="M166" s="643"/>
      <c r="N166" s="643"/>
      <c r="O166" s="643"/>
      <c r="P166" s="643"/>
      <c r="Q166" s="643"/>
      <c r="R166" s="643"/>
    </row>
    <row r="167" spans="1:18" s="657" customFormat="1" ht="22.7" customHeight="1" x14ac:dyDescent="0.15">
      <c r="A167" s="699" t="s">
        <v>1527</v>
      </c>
      <c r="B167" s="700">
        <v>2</v>
      </c>
      <c r="C167" s="701">
        <v>2363636</v>
      </c>
      <c r="D167" s="662" t="s">
        <v>1006</v>
      </c>
      <c r="E167" s="656" t="s">
        <v>1528</v>
      </c>
      <c r="F167" s="700">
        <v>1</v>
      </c>
      <c r="G167" s="701">
        <v>905000</v>
      </c>
      <c r="H167" s="662" t="s">
        <v>976</v>
      </c>
      <c r="M167" s="643"/>
      <c r="N167" s="643"/>
      <c r="O167" s="643"/>
      <c r="P167" s="643"/>
      <c r="Q167" s="643"/>
      <c r="R167" s="643"/>
    </row>
    <row r="168" spans="1:18" s="657" customFormat="1" ht="22.7" customHeight="1" x14ac:dyDescent="0.15">
      <c r="A168" s="699" t="s">
        <v>1529</v>
      </c>
      <c r="B168" s="700">
        <v>5</v>
      </c>
      <c r="C168" s="701">
        <v>1590909</v>
      </c>
      <c r="D168" s="662" t="s">
        <v>976</v>
      </c>
      <c r="E168" s="656" t="s">
        <v>1530</v>
      </c>
      <c r="F168" s="700">
        <v>2</v>
      </c>
      <c r="G168" s="701">
        <v>1600000</v>
      </c>
      <c r="H168" s="662" t="s">
        <v>976</v>
      </c>
      <c r="I168" s="643"/>
      <c r="J168" s="643"/>
      <c r="K168" s="643"/>
      <c r="L168" s="643"/>
      <c r="M168" s="643"/>
      <c r="N168" s="643"/>
      <c r="O168" s="643"/>
      <c r="P168" s="643"/>
      <c r="Q168" s="643"/>
      <c r="R168" s="643"/>
    </row>
    <row r="169" spans="1:18" s="657" customFormat="1" ht="22.7" customHeight="1" x14ac:dyDescent="0.15">
      <c r="A169" s="699" t="s">
        <v>1531</v>
      </c>
      <c r="B169" s="700">
        <v>1</v>
      </c>
      <c r="C169" s="701">
        <v>1727273</v>
      </c>
      <c r="D169" s="662" t="s">
        <v>976</v>
      </c>
      <c r="E169" s="656" t="s">
        <v>1532</v>
      </c>
      <c r="F169" s="700">
        <v>3</v>
      </c>
      <c r="G169" s="701">
        <v>3300000</v>
      </c>
      <c r="H169" s="662" t="s">
        <v>976</v>
      </c>
      <c r="I169" s="643"/>
      <c r="J169" s="643"/>
      <c r="K169" s="643"/>
      <c r="L169" s="643"/>
      <c r="M169" s="643"/>
      <c r="N169" s="643"/>
      <c r="O169" s="643"/>
      <c r="P169" s="643"/>
      <c r="Q169" s="643"/>
      <c r="R169" s="643"/>
    </row>
    <row r="170" spans="1:18" s="657" customFormat="1" ht="22.7" customHeight="1" x14ac:dyDescent="0.15">
      <c r="A170" s="699" t="s">
        <v>1533</v>
      </c>
      <c r="B170" s="700">
        <v>1</v>
      </c>
      <c r="C170" s="701">
        <v>2309091</v>
      </c>
      <c r="D170" s="662" t="s">
        <v>1003</v>
      </c>
      <c r="E170" s="656" t="s">
        <v>1017</v>
      </c>
      <c r="F170" s="700">
        <v>1</v>
      </c>
      <c r="G170" s="701">
        <v>300000</v>
      </c>
      <c r="H170" s="689" t="s">
        <v>976</v>
      </c>
      <c r="I170" s="643"/>
      <c r="J170" s="643"/>
      <c r="K170" s="643"/>
      <c r="L170" s="643"/>
      <c r="M170" s="643"/>
      <c r="N170" s="643"/>
      <c r="O170" s="643"/>
      <c r="P170" s="643"/>
      <c r="Q170" s="643"/>
      <c r="R170" s="643"/>
    </row>
    <row r="171" spans="1:18" s="657" customFormat="1" ht="22.7" customHeight="1" x14ac:dyDescent="0.15">
      <c r="A171" s="656" t="s">
        <v>1534</v>
      </c>
      <c r="B171" s="700">
        <v>1</v>
      </c>
      <c r="C171" s="701">
        <v>1669343</v>
      </c>
      <c r="D171" s="689" t="s">
        <v>1003</v>
      </c>
      <c r="E171" s="656" t="s">
        <v>1535</v>
      </c>
      <c r="F171" s="700">
        <v>1</v>
      </c>
      <c r="G171" s="701">
        <v>600000</v>
      </c>
      <c r="H171" s="689" t="s">
        <v>976</v>
      </c>
      <c r="I171" s="643"/>
      <c r="J171" s="643"/>
      <c r="K171" s="643"/>
      <c r="L171" s="643"/>
      <c r="M171" s="643"/>
      <c r="N171" s="643"/>
      <c r="O171" s="643"/>
      <c r="P171" s="643"/>
      <c r="Q171" s="643"/>
      <c r="R171" s="643"/>
    </row>
    <row r="172" spans="1:18" s="657" customFormat="1" ht="22.7" customHeight="1" x14ac:dyDescent="0.15">
      <c r="A172" s="656" t="s">
        <v>1536</v>
      </c>
      <c r="B172" s="700">
        <v>1</v>
      </c>
      <c r="C172" s="701">
        <v>545454</v>
      </c>
      <c r="D172" s="662" t="s">
        <v>976</v>
      </c>
      <c r="E172" s="656" t="s">
        <v>1017</v>
      </c>
      <c r="F172" s="700">
        <v>3</v>
      </c>
      <c r="G172" s="701">
        <v>1200000</v>
      </c>
      <c r="H172" s="662" t="s">
        <v>976</v>
      </c>
      <c r="I172" s="643"/>
      <c r="J172" s="643"/>
      <c r="K172" s="643"/>
      <c r="L172" s="643"/>
      <c r="M172" s="643"/>
      <c r="N172" s="643"/>
      <c r="O172" s="643"/>
      <c r="P172" s="643"/>
      <c r="Q172" s="643"/>
      <c r="R172" s="643"/>
    </row>
    <row r="173" spans="1:18" s="657" customFormat="1" ht="22.7" customHeight="1" x14ac:dyDescent="0.15">
      <c r="A173" s="656" t="s">
        <v>1537</v>
      </c>
      <c r="B173" s="700">
        <v>1</v>
      </c>
      <c r="C173" s="701">
        <v>1818182</v>
      </c>
      <c r="D173" s="689" t="s">
        <v>1472</v>
      </c>
      <c r="E173" s="656" t="s">
        <v>1538</v>
      </c>
      <c r="F173" s="700">
        <v>1</v>
      </c>
      <c r="G173" s="701">
        <v>1100000</v>
      </c>
      <c r="H173" s="662" t="s">
        <v>976</v>
      </c>
      <c r="I173" s="643"/>
      <c r="J173" s="643"/>
      <c r="K173" s="643"/>
      <c r="L173" s="643"/>
      <c r="M173" s="643"/>
      <c r="N173" s="643"/>
      <c r="O173" s="643"/>
      <c r="P173" s="643"/>
      <c r="Q173" s="643"/>
      <c r="R173" s="643"/>
    </row>
    <row r="174" spans="1:18" s="657" customFormat="1" ht="22.7" customHeight="1" x14ac:dyDescent="0.15">
      <c r="A174" s="656" t="s">
        <v>1539</v>
      </c>
      <c r="B174" s="700">
        <v>1</v>
      </c>
      <c r="C174" s="701">
        <v>1454545</v>
      </c>
      <c r="D174" s="662" t="s">
        <v>1494</v>
      </c>
      <c r="E174" s="656" t="s">
        <v>1540</v>
      </c>
      <c r="F174" s="700">
        <v>1</v>
      </c>
      <c r="G174" s="701">
        <v>900000</v>
      </c>
      <c r="H174" s="662" t="s">
        <v>976</v>
      </c>
      <c r="I174" s="643"/>
      <c r="J174" s="643"/>
      <c r="K174" s="643"/>
      <c r="L174" s="643"/>
      <c r="M174" s="643"/>
      <c r="N174" s="643"/>
      <c r="O174" s="643"/>
      <c r="P174" s="643"/>
      <c r="Q174" s="643"/>
      <c r="R174" s="643"/>
    </row>
    <row r="175" spans="1:18" s="657" customFormat="1" ht="22.7" customHeight="1" x14ac:dyDescent="0.15">
      <c r="A175" s="656" t="s">
        <v>1541</v>
      </c>
      <c r="B175" s="700">
        <v>1</v>
      </c>
      <c r="C175" s="701">
        <v>1200000</v>
      </c>
      <c r="D175" s="689" t="s">
        <v>1472</v>
      </c>
      <c r="E175" s="656" t="s">
        <v>1542</v>
      </c>
      <c r="F175" s="700">
        <v>1</v>
      </c>
      <c r="G175" s="701">
        <v>1800000</v>
      </c>
      <c r="H175" s="662" t="s">
        <v>976</v>
      </c>
      <c r="I175" s="643"/>
      <c r="J175" s="643"/>
      <c r="K175" s="643"/>
      <c r="L175" s="643"/>
      <c r="M175" s="643"/>
      <c r="N175" s="643"/>
      <c r="O175" s="643"/>
      <c r="P175" s="643"/>
      <c r="Q175" s="643"/>
      <c r="R175" s="643"/>
    </row>
    <row r="176" spans="1:18" s="657" customFormat="1" ht="22.7" customHeight="1" x14ac:dyDescent="0.15">
      <c r="A176" s="656" t="s">
        <v>1408</v>
      </c>
      <c r="B176" s="700">
        <v>1</v>
      </c>
      <c r="C176" s="701">
        <v>2272727</v>
      </c>
      <c r="D176" s="662" t="s">
        <v>976</v>
      </c>
      <c r="E176" s="656" t="s">
        <v>1543</v>
      </c>
      <c r="F176" s="700">
        <v>2</v>
      </c>
      <c r="G176" s="701">
        <v>1700000</v>
      </c>
      <c r="H176" s="662" t="s">
        <v>976</v>
      </c>
      <c r="I176" s="643"/>
      <c r="J176" s="643"/>
      <c r="K176" s="643"/>
      <c r="L176" s="643"/>
      <c r="M176" s="643"/>
      <c r="N176" s="643"/>
      <c r="O176" s="643"/>
      <c r="P176" s="643"/>
      <c r="Q176" s="643"/>
      <c r="R176" s="643"/>
    </row>
    <row r="177" spans="1:18" s="657" customFormat="1" ht="22.7" customHeight="1" x14ac:dyDescent="0.15">
      <c r="A177" s="656" t="s">
        <v>1544</v>
      </c>
      <c r="B177" s="700">
        <v>2</v>
      </c>
      <c r="C177" s="701">
        <v>636364</v>
      </c>
      <c r="D177" s="662" t="s">
        <v>1006</v>
      </c>
      <c r="E177" s="656" t="s">
        <v>1545</v>
      </c>
      <c r="F177" s="700">
        <v>1</v>
      </c>
      <c r="G177" s="701">
        <v>600000</v>
      </c>
      <c r="H177" s="662" t="s">
        <v>976</v>
      </c>
      <c r="I177" s="643"/>
      <c r="J177" s="643"/>
      <c r="K177" s="643"/>
      <c r="L177" s="643"/>
      <c r="M177" s="643"/>
      <c r="N177" s="643"/>
      <c r="O177" s="643"/>
      <c r="P177" s="643"/>
      <c r="Q177" s="643"/>
      <c r="R177" s="643"/>
    </row>
    <row r="178" spans="1:18" s="657" customFormat="1" ht="22.7" customHeight="1" x14ac:dyDescent="0.15">
      <c r="A178" s="656" t="s">
        <v>1546</v>
      </c>
      <c r="B178" s="700">
        <v>1</v>
      </c>
      <c r="C178" s="701">
        <v>1636364</v>
      </c>
      <c r="D178" s="662" t="s">
        <v>976</v>
      </c>
      <c r="E178" s="656" t="s">
        <v>1547</v>
      </c>
      <c r="F178" s="700">
        <v>1</v>
      </c>
      <c r="G178" s="701">
        <v>1650000</v>
      </c>
      <c r="H178" s="662" t="s">
        <v>976</v>
      </c>
      <c r="I178" s="643"/>
      <c r="J178" s="643"/>
      <c r="K178" s="643"/>
      <c r="L178" s="643"/>
      <c r="M178" s="643"/>
      <c r="N178" s="643"/>
      <c r="O178" s="643"/>
      <c r="P178" s="643"/>
      <c r="Q178" s="643"/>
      <c r="R178" s="643"/>
    </row>
    <row r="179" spans="1:18" s="657" customFormat="1" ht="22.7" customHeight="1" x14ac:dyDescent="0.15">
      <c r="A179" s="656" t="s">
        <v>1548</v>
      </c>
      <c r="B179" s="700">
        <v>6</v>
      </c>
      <c r="C179" s="701">
        <v>2072727</v>
      </c>
      <c r="D179" s="662" t="s">
        <v>976</v>
      </c>
      <c r="E179" s="656" t="s">
        <v>1549</v>
      </c>
      <c r="F179" s="700">
        <v>2</v>
      </c>
      <c r="G179" s="701">
        <v>900000</v>
      </c>
      <c r="H179" s="662" t="s">
        <v>976</v>
      </c>
      <c r="I179" s="643"/>
      <c r="J179" s="643"/>
      <c r="K179" s="643"/>
      <c r="L179" s="643"/>
      <c r="M179" s="643"/>
      <c r="N179" s="643"/>
      <c r="O179" s="643"/>
      <c r="P179" s="643"/>
      <c r="Q179" s="643"/>
      <c r="R179" s="643"/>
    </row>
    <row r="180" spans="1:18" s="657" customFormat="1" ht="22.7" customHeight="1" x14ac:dyDescent="0.15">
      <c r="A180" s="656" t="s">
        <v>1550</v>
      </c>
      <c r="B180" s="700">
        <v>1</v>
      </c>
      <c r="C180" s="701">
        <v>818182</v>
      </c>
      <c r="D180" s="662" t="s">
        <v>1516</v>
      </c>
      <c r="E180" s="656" t="s">
        <v>985</v>
      </c>
      <c r="F180" s="700">
        <v>1</v>
      </c>
      <c r="G180" s="701">
        <v>950000</v>
      </c>
      <c r="H180" s="662" t="s">
        <v>976</v>
      </c>
      <c r="I180" s="643"/>
      <c r="J180" s="643"/>
      <c r="K180" s="643"/>
      <c r="L180" s="643"/>
      <c r="M180" s="643"/>
      <c r="N180" s="643"/>
      <c r="O180" s="643"/>
      <c r="P180" s="643"/>
      <c r="Q180" s="643"/>
      <c r="R180" s="643"/>
    </row>
    <row r="181" spans="1:18" s="657" customFormat="1" ht="22.7" customHeight="1" x14ac:dyDescent="0.15">
      <c r="A181" s="656" t="s">
        <v>1551</v>
      </c>
      <c r="B181" s="700">
        <v>1</v>
      </c>
      <c r="C181" s="701">
        <v>836364</v>
      </c>
      <c r="D181" s="662" t="s">
        <v>976</v>
      </c>
      <c r="E181" s="656" t="s">
        <v>1552</v>
      </c>
      <c r="F181" s="700">
        <v>2</v>
      </c>
      <c r="G181" s="701">
        <v>2400000</v>
      </c>
      <c r="H181" s="662" t="s">
        <v>976</v>
      </c>
      <c r="I181" s="643"/>
      <c r="J181" s="643"/>
      <c r="K181" s="643"/>
      <c r="L181" s="643"/>
      <c r="M181" s="643"/>
      <c r="N181" s="643"/>
      <c r="O181" s="643"/>
      <c r="P181" s="643"/>
      <c r="Q181" s="643"/>
      <c r="R181" s="643"/>
    </row>
    <row r="182" spans="1:18" s="712" customFormat="1" ht="22.7" customHeight="1" x14ac:dyDescent="0.15">
      <c r="A182" s="656" t="s">
        <v>1553</v>
      </c>
      <c r="B182" s="700">
        <v>8</v>
      </c>
      <c r="C182" s="701">
        <v>6606000</v>
      </c>
      <c r="D182" s="662" t="s">
        <v>1482</v>
      </c>
      <c r="E182" s="656" t="s">
        <v>1552</v>
      </c>
      <c r="F182" s="700">
        <v>1</v>
      </c>
      <c r="G182" s="701">
        <v>1350000</v>
      </c>
      <c r="H182" s="662" t="s">
        <v>976</v>
      </c>
      <c r="I182" s="711"/>
      <c r="J182" s="711"/>
      <c r="K182" s="711"/>
      <c r="L182" s="711"/>
      <c r="M182" s="711"/>
      <c r="N182" s="711"/>
      <c r="O182" s="711"/>
      <c r="P182" s="711"/>
      <c r="Q182" s="711"/>
      <c r="R182" s="711"/>
    </row>
    <row r="183" spans="1:18" s="657" customFormat="1" ht="22.7" customHeight="1" x14ac:dyDescent="0.15">
      <c r="A183" s="656" t="s">
        <v>1554</v>
      </c>
      <c r="B183" s="700">
        <v>1</v>
      </c>
      <c r="C183" s="701">
        <v>2181818</v>
      </c>
      <c r="D183" s="662" t="s">
        <v>976</v>
      </c>
      <c r="E183" s="656" t="s">
        <v>1552</v>
      </c>
      <c r="F183" s="700">
        <v>2</v>
      </c>
      <c r="G183" s="701">
        <v>2800000</v>
      </c>
      <c r="H183" s="662" t="s">
        <v>976</v>
      </c>
      <c r="I183" s="643"/>
      <c r="J183" s="643"/>
      <c r="K183" s="643"/>
      <c r="L183" s="643"/>
      <c r="M183" s="643"/>
      <c r="N183" s="643"/>
      <c r="O183" s="643"/>
      <c r="P183" s="643"/>
      <c r="Q183" s="643"/>
      <c r="R183" s="643"/>
    </row>
    <row r="184" spans="1:18" s="644" customFormat="1" ht="22.7" customHeight="1" x14ac:dyDescent="0.15">
      <c r="A184" s="656" t="s">
        <v>1408</v>
      </c>
      <c r="B184" s="700">
        <v>1</v>
      </c>
      <c r="C184" s="701">
        <v>727273</v>
      </c>
      <c r="D184" s="662" t="s">
        <v>976</v>
      </c>
      <c r="E184" s="656" t="s">
        <v>1555</v>
      </c>
      <c r="F184" s="700">
        <v>1</v>
      </c>
      <c r="G184" s="701">
        <v>650000</v>
      </c>
      <c r="H184" s="662" t="s">
        <v>976</v>
      </c>
      <c r="I184" s="643"/>
      <c r="J184" s="643"/>
      <c r="K184" s="643"/>
      <c r="L184" s="643"/>
      <c r="M184" s="643"/>
      <c r="N184" s="643"/>
      <c r="O184" s="643"/>
      <c r="P184" s="643"/>
      <c r="Q184" s="643"/>
      <c r="R184" s="643"/>
    </row>
    <row r="185" spans="1:18" s="657" customFormat="1" ht="22.7" customHeight="1" x14ac:dyDescent="0.15">
      <c r="A185" s="656" t="s">
        <v>1556</v>
      </c>
      <c r="B185" s="700">
        <v>1</v>
      </c>
      <c r="C185" s="701">
        <v>3463636</v>
      </c>
      <c r="D185" s="662" t="s">
        <v>976</v>
      </c>
      <c r="E185" s="656" t="s">
        <v>1557</v>
      </c>
      <c r="F185" s="700">
        <v>2</v>
      </c>
      <c r="G185" s="701">
        <v>1500000</v>
      </c>
      <c r="H185" s="662" t="s">
        <v>976</v>
      </c>
      <c r="I185" s="643"/>
      <c r="J185" s="643"/>
      <c r="K185" s="643"/>
      <c r="L185" s="643"/>
      <c r="M185" s="643"/>
      <c r="N185" s="643"/>
      <c r="O185" s="643"/>
      <c r="P185" s="643"/>
      <c r="Q185" s="643"/>
      <c r="R185" s="643"/>
    </row>
    <row r="186" spans="1:18" s="657" customFormat="1" ht="22.7" customHeight="1" x14ac:dyDescent="0.15">
      <c r="A186" s="656" t="s">
        <v>1558</v>
      </c>
      <c r="B186" s="700">
        <v>1</v>
      </c>
      <c r="C186" s="701">
        <v>1000000</v>
      </c>
      <c r="D186" s="662" t="s">
        <v>976</v>
      </c>
      <c r="E186" s="656" t="s">
        <v>1552</v>
      </c>
      <c r="F186" s="700">
        <v>2</v>
      </c>
      <c r="G186" s="701">
        <v>2800000</v>
      </c>
      <c r="H186" s="662" t="s">
        <v>976</v>
      </c>
      <c r="I186" s="643"/>
      <c r="J186" s="643"/>
      <c r="K186" s="643"/>
      <c r="L186" s="643"/>
      <c r="M186" s="643"/>
      <c r="N186" s="643"/>
      <c r="O186" s="643"/>
      <c r="P186" s="643"/>
      <c r="Q186" s="643"/>
      <c r="R186" s="643"/>
    </row>
    <row r="187" spans="1:18" s="657" customFormat="1" ht="22.7" customHeight="1" x14ac:dyDescent="0.15">
      <c r="A187" s="656" t="s">
        <v>1559</v>
      </c>
      <c r="B187" s="700">
        <v>1</v>
      </c>
      <c r="C187" s="701">
        <v>2545455</v>
      </c>
      <c r="D187" s="662" t="s">
        <v>976</v>
      </c>
      <c r="E187" s="656" t="s">
        <v>1560</v>
      </c>
      <c r="F187" s="700">
        <v>1</v>
      </c>
      <c r="G187" s="701">
        <v>350000</v>
      </c>
      <c r="H187" s="662" t="s">
        <v>976</v>
      </c>
      <c r="I187" s="643"/>
      <c r="J187" s="643"/>
      <c r="K187" s="643"/>
      <c r="L187" s="643"/>
      <c r="M187" s="643"/>
      <c r="N187" s="643"/>
      <c r="O187" s="643"/>
      <c r="P187" s="643"/>
      <c r="Q187" s="643"/>
      <c r="R187" s="643"/>
    </row>
    <row r="188" spans="1:18" s="657" customFormat="1" ht="22.7" customHeight="1" x14ac:dyDescent="0.15">
      <c r="A188" s="656" t="s">
        <v>1561</v>
      </c>
      <c r="B188" s="693">
        <v>1</v>
      </c>
      <c r="C188" s="688">
        <v>24900000</v>
      </c>
      <c r="D188" s="662" t="s">
        <v>1525</v>
      </c>
      <c r="E188" s="656" t="s">
        <v>1552</v>
      </c>
      <c r="F188" s="693">
        <v>1</v>
      </c>
      <c r="G188" s="688">
        <v>900000</v>
      </c>
      <c r="H188" s="662" t="s">
        <v>976</v>
      </c>
      <c r="I188" s="643"/>
      <c r="J188" s="643"/>
      <c r="K188" s="643"/>
      <c r="L188" s="643"/>
      <c r="M188" s="643"/>
      <c r="N188" s="643"/>
      <c r="O188" s="643"/>
      <c r="P188" s="643"/>
      <c r="Q188" s="643"/>
      <c r="R188" s="643"/>
    </row>
    <row r="189" spans="1:18" s="657" customFormat="1" ht="22.7" customHeight="1" x14ac:dyDescent="0.15">
      <c r="A189" s="656" t="s">
        <v>1561</v>
      </c>
      <c r="B189" s="700">
        <v>1</v>
      </c>
      <c r="C189" s="701">
        <v>28600000</v>
      </c>
      <c r="D189" s="662" t="s">
        <v>976</v>
      </c>
      <c r="E189" s="656" t="s">
        <v>1562</v>
      </c>
      <c r="F189" s="700">
        <v>1</v>
      </c>
      <c r="G189" s="701">
        <v>905000</v>
      </c>
      <c r="H189" s="662" t="s">
        <v>976</v>
      </c>
      <c r="I189" s="643"/>
      <c r="J189" s="643"/>
      <c r="K189" s="643"/>
      <c r="L189" s="643"/>
      <c r="M189" s="643"/>
      <c r="N189" s="643"/>
      <c r="O189" s="643"/>
      <c r="P189" s="643"/>
      <c r="Q189" s="643"/>
      <c r="R189" s="643"/>
    </row>
    <row r="190" spans="1:18" s="657" customFormat="1" ht="22.7" customHeight="1" x14ac:dyDescent="0.15">
      <c r="A190" s="656" t="s">
        <v>1561</v>
      </c>
      <c r="B190" s="700">
        <v>1</v>
      </c>
      <c r="C190" s="701">
        <v>24900000</v>
      </c>
      <c r="D190" s="662" t="s">
        <v>976</v>
      </c>
      <c r="E190" s="656" t="s">
        <v>1563</v>
      </c>
      <c r="F190" s="700">
        <v>1</v>
      </c>
      <c r="G190" s="701">
        <v>550000</v>
      </c>
      <c r="H190" s="662" t="s">
        <v>976</v>
      </c>
      <c r="I190" s="643"/>
      <c r="J190" s="643"/>
      <c r="K190" s="643"/>
      <c r="L190" s="643"/>
      <c r="M190" s="643"/>
      <c r="N190" s="643"/>
      <c r="O190" s="643"/>
      <c r="P190" s="643"/>
      <c r="Q190" s="643"/>
      <c r="R190" s="643"/>
    </row>
    <row r="191" spans="1:18" s="657" customFormat="1" ht="22.7" customHeight="1" x14ac:dyDescent="0.15">
      <c r="A191" s="656" t="s">
        <v>1524</v>
      </c>
      <c r="B191" s="700">
        <v>2</v>
      </c>
      <c r="C191" s="701">
        <v>1000000</v>
      </c>
      <c r="D191" s="662" t="s">
        <v>976</v>
      </c>
      <c r="E191" s="656" t="s">
        <v>1564</v>
      </c>
      <c r="F191" s="700">
        <v>1</v>
      </c>
      <c r="G191" s="701">
        <v>1250000</v>
      </c>
      <c r="H191" s="662" t="s">
        <v>976</v>
      </c>
      <c r="I191" s="643"/>
      <c r="J191" s="643"/>
      <c r="K191" s="643"/>
      <c r="L191" s="643"/>
      <c r="M191" s="643"/>
      <c r="N191" s="643"/>
      <c r="O191" s="643"/>
      <c r="P191" s="643"/>
      <c r="Q191" s="643"/>
      <c r="R191" s="643"/>
    </row>
    <row r="192" spans="1:18" s="657" customFormat="1" ht="22.7" customHeight="1" x14ac:dyDescent="0.15">
      <c r="A192" s="656" t="s">
        <v>1524</v>
      </c>
      <c r="B192" s="700">
        <v>1</v>
      </c>
      <c r="C192" s="701">
        <v>450000</v>
      </c>
      <c r="D192" s="662" t="s">
        <v>976</v>
      </c>
      <c r="E192" s="656" t="s">
        <v>1565</v>
      </c>
      <c r="F192" s="700">
        <v>1</v>
      </c>
      <c r="G192" s="701">
        <v>1450000</v>
      </c>
      <c r="H192" s="662" t="s">
        <v>1525</v>
      </c>
      <c r="I192" s="643"/>
      <c r="J192" s="643"/>
      <c r="K192" s="643"/>
      <c r="L192" s="643"/>
      <c r="M192" s="643"/>
      <c r="N192" s="643"/>
      <c r="O192" s="643"/>
      <c r="P192" s="643"/>
      <c r="Q192" s="643"/>
      <c r="R192" s="643"/>
    </row>
    <row r="193" spans="1:18" s="657" customFormat="1" ht="22.7" customHeight="1" x14ac:dyDescent="0.15">
      <c r="A193" s="656" t="s">
        <v>1566</v>
      </c>
      <c r="B193" s="700">
        <v>2</v>
      </c>
      <c r="C193" s="701">
        <v>700000</v>
      </c>
      <c r="D193" s="662" t="s">
        <v>976</v>
      </c>
      <c r="E193" s="656" t="s">
        <v>1567</v>
      </c>
      <c r="F193" s="700">
        <v>2</v>
      </c>
      <c r="G193" s="701">
        <v>1300000</v>
      </c>
      <c r="H193" s="662" t="s">
        <v>976</v>
      </c>
      <c r="I193" s="643"/>
      <c r="J193" s="643"/>
      <c r="K193" s="643"/>
      <c r="L193" s="643"/>
      <c r="M193" s="643"/>
      <c r="N193" s="643"/>
      <c r="O193" s="643"/>
      <c r="P193" s="643"/>
      <c r="Q193" s="643"/>
      <c r="R193" s="643"/>
    </row>
    <row r="194" spans="1:18" s="657" customFormat="1" ht="22.7" customHeight="1" x14ac:dyDescent="0.15">
      <c r="A194" s="656" t="s">
        <v>1566</v>
      </c>
      <c r="B194" s="700">
        <v>1</v>
      </c>
      <c r="C194" s="701">
        <v>450000</v>
      </c>
      <c r="D194" s="662" t="s">
        <v>976</v>
      </c>
      <c r="E194" s="656" t="s">
        <v>1568</v>
      </c>
      <c r="F194" s="700">
        <v>1</v>
      </c>
      <c r="G194" s="701">
        <v>600000</v>
      </c>
      <c r="H194" s="662" t="s">
        <v>976</v>
      </c>
      <c r="I194" s="643"/>
      <c r="J194" s="643"/>
      <c r="K194" s="643"/>
      <c r="L194" s="643"/>
      <c r="M194" s="643"/>
      <c r="N194" s="643"/>
      <c r="O194" s="643"/>
      <c r="P194" s="643"/>
      <c r="Q194" s="643"/>
      <c r="R194" s="643"/>
    </row>
    <row r="195" spans="1:18" s="657" customFormat="1" ht="22.7" customHeight="1" x14ac:dyDescent="0.15">
      <c r="A195" s="656" t="s">
        <v>1566</v>
      </c>
      <c r="B195" s="700">
        <v>3</v>
      </c>
      <c r="C195" s="701">
        <v>1500000</v>
      </c>
      <c r="D195" s="662" t="s">
        <v>976</v>
      </c>
      <c r="E195" s="656" t="s">
        <v>1569</v>
      </c>
      <c r="F195" s="700">
        <v>1</v>
      </c>
      <c r="G195" s="701">
        <v>450000</v>
      </c>
      <c r="H195" s="662" t="s">
        <v>976</v>
      </c>
      <c r="I195" s="643"/>
      <c r="J195" s="643"/>
      <c r="K195" s="643"/>
      <c r="L195" s="643"/>
      <c r="M195" s="643"/>
      <c r="N195" s="643"/>
      <c r="O195" s="643"/>
      <c r="P195" s="643"/>
      <c r="Q195" s="643"/>
      <c r="R195" s="643"/>
    </row>
    <row r="196" spans="1:18" s="657" customFormat="1" ht="22.7" customHeight="1" x14ac:dyDescent="0.15">
      <c r="A196" s="656" t="s">
        <v>1570</v>
      </c>
      <c r="B196" s="700">
        <v>2</v>
      </c>
      <c r="C196" s="701">
        <v>4300000</v>
      </c>
      <c r="D196" s="662" t="s">
        <v>976</v>
      </c>
      <c r="E196" s="656" t="s">
        <v>987</v>
      </c>
      <c r="F196" s="700">
        <v>1</v>
      </c>
      <c r="G196" s="701">
        <v>300000</v>
      </c>
      <c r="H196" s="662" t="s">
        <v>976</v>
      </c>
      <c r="I196" s="643"/>
      <c r="J196" s="643"/>
      <c r="K196" s="643"/>
      <c r="L196" s="643"/>
      <c r="M196" s="643"/>
      <c r="N196" s="643"/>
      <c r="O196" s="643"/>
      <c r="P196" s="643"/>
      <c r="Q196" s="643"/>
      <c r="R196" s="643"/>
    </row>
    <row r="197" spans="1:18" s="657" customFormat="1" ht="22.7" customHeight="1" x14ac:dyDescent="0.15">
      <c r="A197" s="685" t="s">
        <v>1571</v>
      </c>
      <c r="B197" s="709">
        <v>3</v>
      </c>
      <c r="C197" s="710">
        <v>1200000</v>
      </c>
      <c r="D197" s="686" t="s">
        <v>976</v>
      </c>
      <c r="E197" s="685" t="s">
        <v>1572</v>
      </c>
      <c r="F197" s="709">
        <v>1</v>
      </c>
      <c r="G197" s="710">
        <v>5380000</v>
      </c>
      <c r="H197" s="686" t="s">
        <v>976</v>
      </c>
      <c r="I197" s="643"/>
      <c r="J197" s="643"/>
      <c r="K197" s="643"/>
      <c r="L197" s="643"/>
      <c r="M197" s="643"/>
      <c r="N197" s="643"/>
      <c r="O197" s="643"/>
      <c r="P197" s="643"/>
      <c r="Q197" s="643"/>
      <c r="R197" s="643"/>
    </row>
    <row r="198" spans="1:18" s="712" customFormat="1" ht="24.75" customHeight="1" x14ac:dyDescent="0.15">
      <c r="A198" s="647" t="s">
        <v>862</v>
      </c>
      <c r="B198" s="647"/>
      <c r="C198" s="647"/>
      <c r="D198" s="648"/>
      <c r="E198" s="674"/>
      <c r="F198" s="648"/>
      <c r="G198" s="650"/>
      <c r="H198" s="675" t="s">
        <v>1020</v>
      </c>
      <c r="I198" s="711"/>
      <c r="J198" s="711"/>
      <c r="K198" s="711"/>
      <c r="L198" s="711"/>
      <c r="M198" s="711"/>
      <c r="N198" s="711"/>
      <c r="O198" s="711"/>
      <c r="P198" s="711"/>
      <c r="Q198" s="711"/>
      <c r="R198" s="711"/>
    </row>
    <row r="199" spans="1:18" s="712" customFormat="1" ht="24.75" customHeight="1" x14ac:dyDescent="0.15">
      <c r="A199" s="676" t="s">
        <v>952</v>
      </c>
      <c r="B199" s="677" t="s">
        <v>953</v>
      </c>
      <c r="C199" s="713" t="s">
        <v>954</v>
      </c>
      <c r="D199" s="580" t="s">
        <v>955</v>
      </c>
      <c r="E199" s="676" t="s">
        <v>952</v>
      </c>
      <c r="F199" s="677" t="s">
        <v>953</v>
      </c>
      <c r="G199" s="713" t="s">
        <v>954</v>
      </c>
      <c r="H199" s="581" t="s">
        <v>955</v>
      </c>
      <c r="I199" s="711"/>
      <c r="J199" s="711"/>
      <c r="K199" s="711"/>
      <c r="L199" s="711"/>
      <c r="M199" s="711"/>
      <c r="N199" s="711"/>
      <c r="O199" s="711"/>
      <c r="P199" s="711"/>
      <c r="Q199" s="711"/>
      <c r="R199" s="711"/>
    </row>
    <row r="200" spans="1:18" s="712" customFormat="1" ht="22.7" customHeight="1" x14ac:dyDescent="0.15">
      <c r="A200" s="656" t="s">
        <v>1573</v>
      </c>
      <c r="B200" s="700">
        <v>1</v>
      </c>
      <c r="C200" s="701">
        <v>1320000</v>
      </c>
      <c r="D200" s="662" t="s">
        <v>976</v>
      </c>
      <c r="E200" s="656" t="s">
        <v>996</v>
      </c>
      <c r="F200" s="700">
        <v>1</v>
      </c>
      <c r="G200" s="701">
        <v>1100000</v>
      </c>
      <c r="H200" s="662" t="s">
        <v>978</v>
      </c>
      <c r="I200" s="711"/>
      <c r="J200" s="711"/>
      <c r="K200" s="711"/>
      <c r="L200" s="711"/>
      <c r="M200" s="711"/>
      <c r="N200" s="711"/>
      <c r="O200" s="711"/>
      <c r="P200" s="711"/>
      <c r="Q200" s="711"/>
      <c r="R200" s="711"/>
    </row>
    <row r="201" spans="1:18" s="712" customFormat="1" ht="22.7" customHeight="1" x14ac:dyDescent="0.15">
      <c r="A201" s="656" t="s">
        <v>980</v>
      </c>
      <c r="B201" s="700">
        <v>1</v>
      </c>
      <c r="C201" s="701">
        <v>400000</v>
      </c>
      <c r="D201" s="662" t="s">
        <v>976</v>
      </c>
      <c r="E201" s="656" t="s">
        <v>1017</v>
      </c>
      <c r="F201" s="700">
        <v>1</v>
      </c>
      <c r="G201" s="701">
        <v>350000</v>
      </c>
      <c r="H201" s="662" t="s">
        <v>976</v>
      </c>
      <c r="I201" s="711"/>
      <c r="J201" s="711"/>
      <c r="K201" s="711"/>
      <c r="L201" s="711"/>
      <c r="M201" s="711"/>
      <c r="N201" s="711"/>
      <c r="O201" s="711"/>
      <c r="P201" s="711"/>
      <c r="Q201" s="711"/>
      <c r="R201" s="711"/>
    </row>
    <row r="202" spans="1:18" s="712" customFormat="1" ht="22.7" customHeight="1" x14ac:dyDescent="0.15">
      <c r="A202" s="656" t="s">
        <v>1574</v>
      </c>
      <c r="B202" s="700">
        <v>1</v>
      </c>
      <c r="C202" s="701">
        <v>650000</v>
      </c>
      <c r="D202" s="662" t="s">
        <v>976</v>
      </c>
      <c r="E202" s="656" t="s">
        <v>1017</v>
      </c>
      <c r="F202" s="700">
        <v>1</v>
      </c>
      <c r="G202" s="701">
        <v>300000</v>
      </c>
      <c r="H202" s="662" t="s">
        <v>976</v>
      </c>
      <c r="I202" s="711"/>
      <c r="J202" s="711"/>
      <c r="K202" s="711"/>
      <c r="L202" s="711"/>
      <c r="M202" s="711"/>
      <c r="N202" s="711"/>
      <c r="O202" s="711"/>
      <c r="P202" s="711"/>
      <c r="Q202" s="711"/>
      <c r="R202" s="711"/>
    </row>
    <row r="203" spans="1:18" s="712" customFormat="1" ht="22.7" customHeight="1" x14ac:dyDescent="0.15">
      <c r="A203" s="656" t="s">
        <v>1575</v>
      </c>
      <c r="B203" s="700"/>
      <c r="C203" s="701">
        <v>800000</v>
      </c>
      <c r="D203" s="662" t="s">
        <v>976</v>
      </c>
      <c r="E203" s="656" t="s">
        <v>1576</v>
      </c>
      <c r="F203" s="700">
        <v>1</v>
      </c>
      <c r="G203" s="701">
        <v>650000</v>
      </c>
      <c r="H203" s="662" t="s">
        <v>976</v>
      </c>
      <c r="I203" s="711"/>
      <c r="J203" s="711"/>
      <c r="K203" s="711"/>
      <c r="L203" s="711"/>
      <c r="M203" s="711"/>
      <c r="N203" s="711"/>
      <c r="O203" s="711"/>
      <c r="P203" s="711"/>
      <c r="Q203" s="711"/>
      <c r="R203" s="711"/>
    </row>
    <row r="204" spans="1:18" s="712" customFormat="1" ht="22.7" customHeight="1" x14ac:dyDescent="0.15">
      <c r="A204" s="656" t="s">
        <v>987</v>
      </c>
      <c r="B204" s="700"/>
      <c r="C204" s="701">
        <v>300000</v>
      </c>
      <c r="D204" s="662" t="s">
        <v>976</v>
      </c>
      <c r="E204" s="656" t="s">
        <v>1577</v>
      </c>
      <c r="F204" s="700">
        <v>1</v>
      </c>
      <c r="G204" s="701">
        <v>700000</v>
      </c>
      <c r="H204" s="662" t="s">
        <v>976</v>
      </c>
      <c r="I204" s="711"/>
      <c r="J204" s="711"/>
      <c r="K204" s="711"/>
      <c r="L204" s="711"/>
      <c r="M204" s="711"/>
      <c r="N204" s="711"/>
      <c r="O204" s="711"/>
      <c r="P204" s="711"/>
      <c r="Q204" s="711"/>
      <c r="R204" s="711"/>
    </row>
    <row r="205" spans="1:18" s="712" customFormat="1" ht="22.7" customHeight="1" x14ac:dyDescent="0.15">
      <c r="A205" s="656" t="s">
        <v>1578</v>
      </c>
      <c r="B205" s="700"/>
      <c r="C205" s="701">
        <v>300000</v>
      </c>
      <c r="D205" s="662" t="s">
        <v>976</v>
      </c>
      <c r="E205" s="656" t="s">
        <v>1579</v>
      </c>
      <c r="F205" s="700">
        <v>1</v>
      </c>
      <c r="G205" s="701">
        <v>550000</v>
      </c>
      <c r="H205" s="662" t="s">
        <v>976</v>
      </c>
      <c r="I205" s="711"/>
      <c r="J205" s="711"/>
      <c r="K205" s="711"/>
      <c r="L205" s="711"/>
      <c r="M205" s="711"/>
      <c r="N205" s="711"/>
      <c r="O205" s="711"/>
      <c r="P205" s="711"/>
      <c r="Q205" s="711"/>
      <c r="R205" s="711"/>
    </row>
    <row r="206" spans="1:18" s="712" customFormat="1" ht="22.7" customHeight="1" x14ac:dyDescent="0.15">
      <c r="A206" s="656" t="s">
        <v>975</v>
      </c>
      <c r="B206" s="700">
        <v>3</v>
      </c>
      <c r="C206" s="701">
        <v>900000</v>
      </c>
      <c r="D206" s="662" t="s">
        <v>976</v>
      </c>
      <c r="E206" s="656" t="s">
        <v>977</v>
      </c>
      <c r="F206" s="700">
        <v>1</v>
      </c>
      <c r="G206" s="701">
        <v>2300000</v>
      </c>
      <c r="H206" s="662" t="s">
        <v>978</v>
      </c>
      <c r="I206" s="711"/>
      <c r="J206" s="711"/>
      <c r="K206" s="711"/>
      <c r="L206" s="711"/>
      <c r="M206" s="711"/>
      <c r="N206" s="711"/>
      <c r="O206" s="711"/>
      <c r="P206" s="711"/>
      <c r="Q206" s="711"/>
      <c r="R206" s="711"/>
    </row>
    <row r="207" spans="1:18" s="712" customFormat="1" ht="22.7" customHeight="1" x14ac:dyDescent="0.15">
      <c r="A207" s="656" t="s">
        <v>979</v>
      </c>
      <c r="B207" s="700">
        <v>1</v>
      </c>
      <c r="C207" s="701">
        <v>550000</v>
      </c>
      <c r="D207" s="662" t="s">
        <v>976</v>
      </c>
      <c r="E207" s="656" t="s">
        <v>980</v>
      </c>
      <c r="F207" s="700">
        <v>1</v>
      </c>
      <c r="G207" s="701">
        <v>400000</v>
      </c>
      <c r="H207" s="662" t="s">
        <v>976</v>
      </c>
      <c r="I207" s="711"/>
      <c r="J207" s="711"/>
      <c r="K207" s="711"/>
      <c r="L207" s="711"/>
      <c r="M207" s="711"/>
      <c r="N207" s="711"/>
      <c r="O207" s="711"/>
      <c r="P207" s="711"/>
      <c r="Q207" s="711"/>
      <c r="R207" s="711"/>
    </row>
    <row r="208" spans="1:18" s="712" customFormat="1" ht="22.7" customHeight="1" x14ac:dyDescent="0.15">
      <c r="A208" s="656" t="s">
        <v>981</v>
      </c>
      <c r="B208" s="700">
        <v>1</v>
      </c>
      <c r="C208" s="701">
        <v>750000</v>
      </c>
      <c r="D208" s="662" t="s">
        <v>976</v>
      </c>
      <c r="E208" s="656" t="s">
        <v>982</v>
      </c>
      <c r="F208" s="700">
        <v>1</v>
      </c>
      <c r="G208" s="701">
        <v>2000000</v>
      </c>
      <c r="H208" s="662" t="s">
        <v>976</v>
      </c>
      <c r="I208" s="711"/>
      <c r="J208" s="711"/>
      <c r="K208" s="711"/>
      <c r="L208" s="711"/>
      <c r="M208" s="711"/>
      <c r="N208" s="711"/>
      <c r="O208" s="711"/>
      <c r="P208" s="711"/>
      <c r="Q208" s="711"/>
      <c r="R208" s="711"/>
    </row>
    <row r="209" spans="1:18" s="712" customFormat="1" ht="22.7" customHeight="1" x14ac:dyDescent="0.15">
      <c r="A209" s="656" t="s">
        <v>983</v>
      </c>
      <c r="B209" s="700">
        <v>1</v>
      </c>
      <c r="C209" s="701">
        <v>900000</v>
      </c>
      <c r="D209" s="689" t="s">
        <v>984</v>
      </c>
      <c r="E209" s="656" t="s">
        <v>985</v>
      </c>
      <c r="F209" s="700">
        <v>1</v>
      </c>
      <c r="G209" s="701">
        <v>700000</v>
      </c>
      <c r="H209" s="662" t="s">
        <v>976</v>
      </c>
      <c r="I209" s="711"/>
      <c r="J209" s="711"/>
      <c r="K209" s="711"/>
      <c r="L209" s="711"/>
      <c r="M209" s="711"/>
      <c r="N209" s="711"/>
      <c r="O209" s="711"/>
      <c r="P209" s="711"/>
      <c r="Q209" s="711"/>
      <c r="R209" s="711"/>
    </row>
    <row r="210" spans="1:18" s="712" customFormat="1" ht="22.7" customHeight="1" x14ac:dyDescent="0.15">
      <c r="A210" s="656" t="s">
        <v>986</v>
      </c>
      <c r="B210" s="700">
        <v>1</v>
      </c>
      <c r="C210" s="701">
        <v>1250000</v>
      </c>
      <c r="D210" s="662" t="s">
        <v>976</v>
      </c>
      <c r="E210" s="656" t="s">
        <v>987</v>
      </c>
      <c r="F210" s="700">
        <v>1</v>
      </c>
      <c r="G210" s="701">
        <v>300000</v>
      </c>
      <c r="H210" s="662" t="s">
        <v>976</v>
      </c>
      <c r="I210" s="711"/>
      <c r="J210" s="711"/>
      <c r="K210" s="711"/>
      <c r="L210" s="711"/>
      <c r="M210" s="711"/>
      <c r="N210" s="711"/>
      <c r="O210" s="711"/>
      <c r="P210" s="711"/>
      <c r="Q210" s="711"/>
      <c r="R210" s="711"/>
    </row>
    <row r="211" spans="1:18" s="712" customFormat="1" ht="22.7" customHeight="1" x14ac:dyDescent="0.15">
      <c r="A211" s="656" t="s">
        <v>988</v>
      </c>
      <c r="B211" s="700">
        <v>1</v>
      </c>
      <c r="C211" s="701">
        <v>14500000</v>
      </c>
      <c r="D211" s="662" t="s">
        <v>976</v>
      </c>
      <c r="E211" s="656" t="s">
        <v>989</v>
      </c>
      <c r="F211" s="700">
        <v>2</v>
      </c>
      <c r="G211" s="701">
        <v>360000</v>
      </c>
      <c r="H211" s="662"/>
      <c r="I211" s="711"/>
      <c r="J211" s="711"/>
      <c r="K211" s="711"/>
      <c r="L211" s="711"/>
      <c r="M211" s="711"/>
      <c r="N211" s="711"/>
      <c r="O211" s="711"/>
      <c r="P211" s="711"/>
      <c r="Q211" s="711"/>
      <c r="R211" s="711"/>
    </row>
    <row r="212" spans="1:18" s="712" customFormat="1" ht="22.7" customHeight="1" x14ac:dyDescent="0.15">
      <c r="A212" s="656" t="s">
        <v>990</v>
      </c>
      <c r="B212" s="700">
        <v>1</v>
      </c>
      <c r="C212" s="701">
        <v>600000</v>
      </c>
      <c r="D212" s="662" t="s">
        <v>976</v>
      </c>
      <c r="E212" s="656" t="s">
        <v>991</v>
      </c>
      <c r="F212" s="700"/>
      <c r="G212" s="701">
        <v>3900000</v>
      </c>
      <c r="H212" s="662" t="s">
        <v>992</v>
      </c>
      <c r="I212" s="711"/>
      <c r="J212" s="711"/>
      <c r="K212" s="711"/>
      <c r="L212" s="711"/>
      <c r="M212" s="711"/>
      <c r="N212" s="711"/>
      <c r="O212" s="711"/>
      <c r="P212" s="711"/>
      <c r="Q212" s="711"/>
      <c r="R212" s="711"/>
    </row>
    <row r="213" spans="1:18" s="712" customFormat="1" ht="22.7" customHeight="1" x14ac:dyDescent="0.15">
      <c r="A213" s="656" t="s">
        <v>993</v>
      </c>
      <c r="B213" s="700">
        <v>1</v>
      </c>
      <c r="C213" s="701">
        <v>600000</v>
      </c>
      <c r="D213" s="662" t="s">
        <v>976</v>
      </c>
      <c r="E213" s="656" t="s">
        <v>994</v>
      </c>
      <c r="F213" s="700">
        <v>3</v>
      </c>
      <c r="G213" s="701">
        <v>3780000</v>
      </c>
      <c r="H213" s="662" t="s">
        <v>976</v>
      </c>
      <c r="I213" s="711"/>
      <c r="J213" s="711"/>
      <c r="K213" s="711"/>
      <c r="L213" s="711"/>
      <c r="M213" s="711"/>
      <c r="N213" s="711"/>
      <c r="O213" s="711"/>
      <c r="P213" s="711"/>
      <c r="Q213" s="711"/>
      <c r="R213" s="711"/>
    </row>
    <row r="214" spans="1:18" s="712" customFormat="1" ht="22.7" customHeight="1" x14ac:dyDescent="0.15">
      <c r="A214" s="656" t="s">
        <v>977</v>
      </c>
      <c r="B214" s="700">
        <v>1</v>
      </c>
      <c r="C214" s="701">
        <v>2300000</v>
      </c>
      <c r="D214" s="662" t="s">
        <v>976</v>
      </c>
      <c r="E214" s="656" t="s">
        <v>994</v>
      </c>
      <c r="F214" s="700">
        <v>2</v>
      </c>
      <c r="G214" s="701">
        <v>5300000</v>
      </c>
      <c r="H214" s="662" t="s">
        <v>976</v>
      </c>
      <c r="I214" s="711"/>
      <c r="J214" s="711"/>
      <c r="K214" s="711"/>
      <c r="L214" s="711"/>
      <c r="M214" s="711"/>
      <c r="N214" s="711"/>
      <c r="O214" s="711"/>
      <c r="P214" s="711"/>
      <c r="Q214" s="711"/>
      <c r="R214" s="711"/>
    </row>
    <row r="215" spans="1:18" s="712" customFormat="1" ht="22.7" customHeight="1" x14ac:dyDescent="0.15">
      <c r="A215" s="656" t="s">
        <v>980</v>
      </c>
      <c r="B215" s="700">
        <v>1</v>
      </c>
      <c r="C215" s="701">
        <v>400000</v>
      </c>
      <c r="D215" s="662" t="s">
        <v>976</v>
      </c>
      <c r="E215" s="656" t="s">
        <v>995</v>
      </c>
      <c r="F215" s="700"/>
      <c r="G215" s="701">
        <v>6920000</v>
      </c>
      <c r="H215" s="662" t="s">
        <v>992</v>
      </c>
      <c r="I215" s="711"/>
      <c r="J215" s="711"/>
      <c r="K215" s="711"/>
      <c r="L215" s="711"/>
      <c r="M215" s="711"/>
      <c r="N215" s="711"/>
      <c r="O215" s="711"/>
      <c r="P215" s="711"/>
      <c r="Q215" s="711"/>
      <c r="R215" s="711"/>
    </row>
    <row r="216" spans="1:18" s="712" customFormat="1" ht="22.7" customHeight="1" x14ac:dyDescent="0.15">
      <c r="A216" s="656" t="s">
        <v>996</v>
      </c>
      <c r="B216" s="700">
        <v>1</v>
      </c>
      <c r="C216" s="701">
        <v>1450000</v>
      </c>
      <c r="D216" s="662" t="s">
        <v>997</v>
      </c>
      <c r="E216" s="656" t="s">
        <v>998</v>
      </c>
      <c r="F216" s="700"/>
      <c r="G216" s="701">
        <v>7500000</v>
      </c>
      <c r="H216" s="662" t="s">
        <v>976</v>
      </c>
      <c r="I216" s="711"/>
      <c r="J216" s="711"/>
      <c r="K216" s="711"/>
      <c r="L216" s="711"/>
      <c r="M216" s="711"/>
      <c r="N216" s="711"/>
      <c r="O216" s="711"/>
      <c r="P216" s="711"/>
      <c r="Q216" s="711"/>
      <c r="R216" s="711"/>
    </row>
    <row r="217" spans="1:18" s="712" customFormat="1" ht="22.7" customHeight="1" x14ac:dyDescent="0.15">
      <c r="A217" s="656" t="s">
        <v>999</v>
      </c>
      <c r="B217" s="700">
        <v>1</v>
      </c>
      <c r="C217" s="701">
        <v>850000</v>
      </c>
      <c r="D217" s="662" t="s">
        <v>976</v>
      </c>
      <c r="E217" s="656" t="s">
        <v>1000</v>
      </c>
      <c r="F217" s="700" t="s">
        <v>976</v>
      </c>
      <c r="G217" s="701">
        <v>7000000</v>
      </c>
      <c r="H217" s="662"/>
      <c r="I217" s="711"/>
      <c r="J217" s="711"/>
      <c r="K217" s="711"/>
      <c r="L217" s="711"/>
      <c r="M217" s="711"/>
      <c r="N217" s="711"/>
      <c r="O217" s="711"/>
      <c r="P217" s="711"/>
      <c r="Q217" s="711"/>
      <c r="R217" s="711"/>
    </row>
    <row r="218" spans="1:18" s="712" customFormat="1" ht="22.7" customHeight="1" x14ac:dyDescent="0.15">
      <c r="A218" s="656" t="s">
        <v>1001</v>
      </c>
      <c r="B218" s="700">
        <v>1</v>
      </c>
      <c r="C218" s="701">
        <v>550000</v>
      </c>
      <c r="D218" s="662" t="s">
        <v>976</v>
      </c>
      <c r="E218" s="656" t="s">
        <v>1002</v>
      </c>
      <c r="F218" s="700">
        <v>1</v>
      </c>
      <c r="G218" s="701">
        <v>610000</v>
      </c>
      <c r="H218" s="662" t="s">
        <v>1003</v>
      </c>
      <c r="I218" s="711"/>
      <c r="J218" s="711"/>
      <c r="K218" s="711"/>
      <c r="L218" s="711"/>
      <c r="M218" s="711"/>
      <c r="N218" s="711"/>
      <c r="O218" s="711"/>
      <c r="P218" s="711"/>
      <c r="Q218" s="711"/>
      <c r="R218" s="711"/>
    </row>
    <row r="219" spans="1:18" s="712" customFormat="1" ht="22.7" customHeight="1" x14ac:dyDescent="0.15">
      <c r="A219" s="656" t="s">
        <v>1004</v>
      </c>
      <c r="B219" s="700">
        <v>1</v>
      </c>
      <c r="C219" s="701">
        <v>550000</v>
      </c>
      <c r="D219" s="662" t="s">
        <v>976</v>
      </c>
      <c r="E219" s="656" t="s">
        <v>1005</v>
      </c>
      <c r="F219" s="700">
        <v>1</v>
      </c>
      <c r="G219" s="701">
        <v>1010000</v>
      </c>
      <c r="H219" s="662" t="s">
        <v>1006</v>
      </c>
      <c r="I219" s="711"/>
      <c r="J219" s="711"/>
      <c r="K219" s="711"/>
      <c r="L219" s="711"/>
      <c r="M219" s="711"/>
      <c r="N219" s="711"/>
      <c r="O219" s="711"/>
      <c r="P219" s="711"/>
      <c r="Q219" s="711"/>
      <c r="R219" s="711"/>
    </row>
    <row r="220" spans="1:18" s="712" customFormat="1" ht="22.7" customHeight="1" x14ac:dyDescent="0.15">
      <c r="A220" s="656" t="s">
        <v>977</v>
      </c>
      <c r="B220" s="700">
        <v>1</v>
      </c>
      <c r="C220" s="701">
        <v>2300000</v>
      </c>
      <c r="D220" s="662" t="s">
        <v>976</v>
      </c>
      <c r="E220" s="656" t="s">
        <v>1007</v>
      </c>
      <c r="F220" s="700"/>
      <c r="G220" s="701">
        <v>680000</v>
      </c>
      <c r="H220" s="662"/>
      <c r="I220" s="711"/>
      <c r="J220" s="711"/>
      <c r="K220" s="711"/>
      <c r="L220" s="711"/>
      <c r="M220" s="711"/>
      <c r="N220" s="711"/>
      <c r="O220" s="711"/>
      <c r="P220" s="711"/>
      <c r="Q220" s="711"/>
      <c r="R220" s="711"/>
    </row>
    <row r="221" spans="1:18" s="712" customFormat="1" ht="22.7" customHeight="1" x14ac:dyDescent="0.15">
      <c r="A221" s="656" t="s">
        <v>1008</v>
      </c>
      <c r="B221" s="700">
        <v>1</v>
      </c>
      <c r="C221" s="701">
        <v>700000</v>
      </c>
      <c r="D221" s="662" t="s">
        <v>976</v>
      </c>
      <c r="E221" s="556" t="s">
        <v>1009</v>
      </c>
      <c r="F221" s="557"/>
      <c r="G221" s="558">
        <f>SUM(C146:C162,G131:G162,C165:C197,G165:G197,C200:C232,G200:G220)</f>
        <v>621807616</v>
      </c>
      <c r="H221" s="662"/>
      <c r="I221" s="711"/>
      <c r="J221" s="711"/>
      <c r="K221" s="711"/>
      <c r="L221" s="711"/>
      <c r="M221" s="711"/>
      <c r="N221" s="711"/>
      <c r="O221" s="711"/>
      <c r="P221" s="711"/>
      <c r="Q221" s="711"/>
      <c r="R221" s="711"/>
    </row>
    <row r="222" spans="1:18" s="712" customFormat="1" ht="22.7" customHeight="1" x14ac:dyDescent="0.15">
      <c r="A222" s="656" t="s">
        <v>1010</v>
      </c>
      <c r="B222" s="700">
        <v>1</v>
      </c>
      <c r="C222" s="701">
        <v>1050000</v>
      </c>
      <c r="D222" s="662" t="s">
        <v>976</v>
      </c>
      <c r="E222" s="656" t="s">
        <v>1011</v>
      </c>
      <c r="F222" s="700">
        <v>1</v>
      </c>
      <c r="G222" s="701">
        <v>790000</v>
      </c>
      <c r="H222" s="662" t="s">
        <v>1012</v>
      </c>
      <c r="I222" s="711"/>
      <c r="J222" s="711"/>
      <c r="K222" s="711"/>
      <c r="L222" s="711"/>
      <c r="M222" s="711"/>
      <c r="N222" s="711"/>
      <c r="O222" s="711"/>
      <c r="P222" s="711"/>
      <c r="Q222" s="711"/>
      <c r="R222" s="711"/>
    </row>
    <row r="223" spans="1:18" s="712" customFormat="1" ht="22.7" customHeight="1" x14ac:dyDescent="0.15">
      <c r="A223" s="656" t="s">
        <v>1013</v>
      </c>
      <c r="B223" s="693">
        <v>2</v>
      </c>
      <c r="C223" s="688">
        <v>2000000</v>
      </c>
      <c r="D223" s="662" t="s">
        <v>976</v>
      </c>
      <c r="E223" s="656" t="s">
        <v>1014</v>
      </c>
      <c r="F223" s="700">
        <v>1</v>
      </c>
      <c r="G223" s="701">
        <v>7500000</v>
      </c>
      <c r="H223" s="662"/>
      <c r="I223" s="711"/>
      <c r="J223" s="711"/>
      <c r="K223" s="711"/>
      <c r="L223" s="711"/>
      <c r="M223" s="711"/>
      <c r="N223" s="711"/>
      <c r="O223" s="711"/>
      <c r="P223" s="711"/>
      <c r="Q223" s="711"/>
      <c r="R223" s="711"/>
    </row>
    <row r="224" spans="1:18" s="712" customFormat="1" ht="22.7" customHeight="1" x14ac:dyDescent="0.15">
      <c r="A224" s="656" t="s">
        <v>1015</v>
      </c>
      <c r="B224" s="700">
        <v>1</v>
      </c>
      <c r="C224" s="701">
        <v>700000</v>
      </c>
      <c r="D224" s="662" t="s">
        <v>976</v>
      </c>
      <c r="E224" s="656" t="s">
        <v>1016</v>
      </c>
      <c r="F224" s="700">
        <v>2</v>
      </c>
      <c r="G224" s="701">
        <v>1454546</v>
      </c>
      <c r="H224" s="662"/>
      <c r="I224" s="711"/>
      <c r="J224" s="711"/>
      <c r="K224" s="711"/>
      <c r="L224" s="711"/>
      <c r="M224" s="711"/>
      <c r="N224" s="711"/>
      <c r="O224" s="711"/>
      <c r="P224" s="711"/>
      <c r="Q224" s="711"/>
      <c r="R224" s="711"/>
    </row>
    <row r="225" spans="1:18" s="712" customFormat="1" ht="22.7" customHeight="1" x14ac:dyDescent="0.15">
      <c r="A225" s="656" t="s">
        <v>1017</v>
      </c>
      <c r="B225" s="700">
        <v>1</v>
      </c>
      <c r="C225" s="701">
        <v>300000</v>
      </c>
      <c r="D225" s="662" t="s">
        <v>976</v>
      </c>
      <c r="E225" s="656" t="s">
        <v>1018</v>
      </c>
      <c r="F225" s="700">
        <v>1</v>
      </c>
      <c r="G225" s="701">
        <v>1500000</v>
      </c>
      <c r="H225" s="662" t="s">
        <v>1006</v>
      </c>
      <c r="I225" s="711"/>
      <c r="J225" s="711"/>
      <c r="K225" s="711"/>
      <c r="L225" s="711"/>
      <c r="M225" s="711"/>
      <c r="N225" s="711"/>
      <c r="O225" s="711"/>
      <c r="P225" s="711"/>
      <c r="Q225" s="711"/>
      <c r="R225" s="711"/>
    </row>
    <row r="226" spans="1:18" s="712" customFormat="1" ht="22.7" customHeight="1" x14ac:dyDescent="0.15">
      <c r="A226" s="656" t="s">
        <v>1017</v>
      </c>
      <c r="B226" s="700">
        <v>1</v>
      </c>
      <c r="C226" s="701">
        <v>350000</v>
      </c>
      <c r="D226" s="662" t="s">
        <v>976</v>
      </c>
      <c r="E226" s="656" t="s">
        <v>1019</v>
      </c>
      <c r="F226" s="700">
        <v>2</v>
      </c>
      <c r="G226" s="701">
        <v>1440000</v>
      </c>
      <c r="H226" s="662" t="s">
        <v>976</v>
      </c>
      <c r="I226" s="711"/>
      <c r="J226" s="711"/>
      <c r="K226" s="711"/>
      <c r="L226" s="711"/>
      <c r="M226" s="711"/>
      <c r="N226" s="711"/>
      <c r="O226" s="711"/>
      <c r="P226" s="711"/>
      <c r="Q226" s="711"/>
      <c r="R226" s="711"/>
    </row>
    <row r="227" spans="1:18" s="712" customFormat="1" ht="22.7" customHeight="1" x14ac:dyDescent="0.15">
      <c r="A227" s="656" t="s">
        <v>1524</v>
      </c>
      <c r="B227" s="700">
        <v>2</v>
      </c>
      <c r="C227" s="701">
        <v>900000</v>
      </c>
      <c r="D227" s="662" t="s">
        <v>997</v>
      </c>
      <c r="E227" s="656" t="s">
        <v>1021</v>
      </c>
      <c r="F227" s="700"/>
      <c r="G227" s="701">
        <v>1900000</v>
      </c>
      <c r="H227" s="662" t="s">
        <v>992</v>
      </c>
      <c r="I227" s="711"/>
      <c r="J227" s="711"/>
      <c r="K227" s="711"/>
      <c r="L227" s="711"/>
      <c r="M227" s="711"/>
      <c r="N227" s="711"/>
      <c r="O227" s="711"/>
      <c r="P227" s="711"/>
      <c r="Q227" s="711"/>
      <c r="R227" s="711"/>
    </row>
    <row r="228" spans="1:18" s="712" customFormat="1" ht="22.7" customHeight="1" x14ac:dyDescent="0.15">
      <c r="A228" s="656" t="s">
        <v>1524</v>
      </c>
      <c r="B228" s="700">
        <v>1</v>
      </c>
      <c r="C228" s="701">
        <v>400000</v>
      </c>
      <c r="D228" s="662" t="s">
        <v>976</v>
      </c>
      <c r="E228" s="656" t="s">
        <v>1024</v>
      </c>
      <c r="F228" s="700">
        <v>1</v>
      </c>
      <c r="G228" s="701">
        <v>900000</v>
      </c>
      <c r="H228" s="662"/>
      <c r="I228" s="711"/>
      <c r="J228" s="711"/>
      <c r="K228" s="711"/>
      <c r="L228" s="711"/>
      <c r="M228" s="711"/>
      <c r="N228" s="711"/>
      <c r="O228" s="711"/>
      <c r="P228" s="711"/>
      <c r="Q228" s="711"/>
      <c r="R228" s="711"/>
    </row>
    <row r="229" spans="1:18" s="712" customFormat="1" ht="22.7" customHeight="1" x14ac:dyDescent="0.15">
      <c r="A229" s="656" t="s">
        <v>1524</v>
      </c>
      <c r="B229" s="700">
        <v>1</v>
      </c>
      <c r="C229" s="701">
        <v>450000</v>
      </c>
      <c r="D229" s="662" t="s">
        <v>978</v>
      </c>
      <c r="E229" s="714" t="s">
        <v>1026</v>
      </c>
      <c r="F229" s="693">
        <v>12</v>
      </c>
      <c r="G229" s="688">
        <v>1980000</v>
      </c>
      <c r="H229" s="662"/>
      <c r="I229" s="711"/>
      <c r="J229" s="711"/>
      <c r="K229" s="711"/>
      <c r="L229" s="711"/>
      <c r="M229" s="711"/>
      <c r="N229" s="711"/>
      <c r="O229" s="711"/>
      <c r="P229" s="711"/>
      <c r="Q229" s="711"/>
      <c r="R229" s="711"/>
    </row>
    <row r="230" spans="1:18" s="712" customFormat="1" ht="22.7" customHeight="1" x14ac:dyDescent="0.15">
      <c r="A230" s="656" t="s">
        <v>1563</v>
      </c>
      <c r="B230" s="700">
        <v>1</v>
      </c>
      <c r="C230" s="701">
        <v>450000</v>
      </c>
      <c r="D230" s="662" t="s">
        <v>976</v>
      </c>
      <c r="E230" s="714" t="s">
        <v>1028</v>
      </c>
      <c r="F230" s="693">
        <v>12</v>
      </c>
      <c r="G230" s="688">
        <v>8520000</v>
      </c>
      <c r="H230" s="662"/>
      <c r="I230" s="711"/>
      <c r="J230" s="711"/>
      <c r="K230" s="711"/>
      <c r="L230" s="711"/>
      <c r="M230" s="711"/>
      <c r="N230" s="711"/>
      <c r="O230" s="711"/>
      <c r="P230" s="711"/>
      <c r="Q230" s="711"/>
      <c r="R230" s="711"/>
    </row>
    <row r="231" spans="1:18" s="712" customFormat="1" ht="22.7" customHeight="1" x14ac:dyDescent="0.15">
      <c r="A231" s="656" t="s">
        <v>1580</v>
      </c>
      <c r="B231" s="700">
        <v>1</v>
      </c>
      <c r="C231" s="701">
        <v>1250000</v>
      </c>
      <c r="D231" s="662" t="s">
        <v>976</v>
      </c>
      <c r="E231" s="714" t="s">
        <v>1030</v>
      </c>
      <c r="F231" s="693">
        <v>1</v>
      </c>
      <c r="G231" s="688">
        <v>900000</v>
      </c>
      <c r="H231" s="689"/>
      <c r="I231" s="711"/>
      <c r="J231" s="711"/>
      <c r="K231" s="711"/>
      <c r="L231" s="711"/>
      <c r="M231" s="711"/>
      <c r="N231" s="711"/>
      <c r="O231" s="711"/>
      <c r="P231" s="711"/>
      <c r="Q231" s="711"/>
      <c r="R231" s="711"/>
    </row>
    <row r="232" spans="1:18" s="712" customFormat="1" ht="22.7" customHeight="1" x14ac:dyDescent="0.15">
      <c r="A232" s="685" t="s">
        <v>1564</v>
      </c>
      <c r="B232" s="709">
        <v>1</v>
      </c>
      <c r="C232" s="710">
        <v>1050000</v>
      </c>
      <c r="D232" s="686" t="s">
        <v>976</v>
      </c>
      <c r="E232" s="685" t="s">
        <v>1032</v>
      </c>
      <c r="F232" s="709"/>
      <c r="G232" s="710">
        <v>20000000</v>
      </c>
      <c r="H232" s="686"/>
      <c r="I232" s="711"/>
      <c r="J232" s="711"/>
      <c r="K232" s="711"/>
      <c r="L232" s="711"/>
      <c r="M232" s="711"/>
      <c r="N232" s="711"/>
      <c r="O232" s="711"/>
      <c r="P232" s="711"/>
      <c r="Q232" s="711"/>
      <c r="R232" s="711"/>
    </row>
    <row r="233" spans="1:18" s="712" customFormat="1" ht="24.75" customHeight="1" x14ac:dyDescent="0.15">
      <c r="A233" s="647" t="s">
        <v>862</v>
      </c>
      <c r="B233" s="647"/>
      <c r="C233" s="647"/>
      <c r="D233" s="648"/>
      <c r="E233" s="715"/>
      <c r="F233" s="645"/>
      <c r="G233" s="646"/>
      <c r="H233" s="716" t="s">
        <v>1020</v>
      </c>
      <c r="I233" s="711"/>
      <c r="J233" s="711"/>
      <c r="K233" s="711"/>
      <c r="L233" s="711"/>
      <c r="M233" s="711"/>
      <c r="N233" s="711"/>
      <c r="O233" s="711"/>
      <c r="P233" s="711"/>
      <c r="Q233" s="711"/>
      <c r="R233" s="711"/>
    </row>
    <row r="234" spans="1:18" s="712" customFormat="1" ht="24.75" customHeight="1" x14ac:dyDescent="0.15">
      <c r="A234" s="676" t="s">
        <v>952</v>
      </c>
      <c r="B234" s="677" t="s">
        <v>953</v>
      </c>
      <c r="C234" s="713" t="s">
        <v>954</v>
      </c>
      <c r="D234" s="581" t="s">
        <v>955</v>
      </c>
      <c r="E234" s="676" t="s">
        <v>952</v>
      </c>
      <c r="F234" s="677" t="s">
        <v>953</v>
      </c>
      <c r="G234" s="713" t="s">
        <v>954</v>
      </c>
      <c r="H234" s="581" t="s">
        <v>955</v>
      </c>
      <c r="I234" s="711"/>
      <c r="J234" s="711"/>
      <c r="K234" s="711"/>
      <c r="L234" s="711"/>
      <c r="M234" s="711"/>
      <c r="N234" s="711"/>
      <c r="O234" s="711"/>
      <c r="P234" s="711"/>
      <c r="Q234" s="711"/>
      <c r="R234" s="711"/>
    </row>
    <row r="235" spans="1:18" s="712" customFormat="1" ht="24.75" customHeight="1" x14ac:dyDescent="0.15">
      <c r="A235" s="656" t="s">
        <v>1034</v>
      </c>
      <c r="B235" s="700"/>
      <c r="C235" s="701">
        <v>6000000</v>
      </c>
      <c r="D235" s="662" t="s">
        <v>1012</v>
      </c>
      <c r="E235" s="717" t="s">
        <v>1041</v>
      </c>
      <c r="F235" s="700">
        <v>2</v>
      </c>
      <c r="G235" s="701">
        <v>1900000</v>
      </c>
      <c r="H235" s="662" t="s">
        <v>1023</v>
      </c>
      <c r="I235" s="711"/>
      <c r="J235" s="711"/>
      <c r="K235" s="711"/>
      <c r="L235" s="711"/>
      <c r="M235" s="711"/>
      <c r="N235" s="711"/>
      <c r="O235" s="711"/>
      <c r="P235" s="711"/>
      <c r="Q235" s="711"/>
      <c r="R235" s="711"/>
    </row>
    <row r="236" spans="1:18" s="712" customFormat="1" ht="24.75" customHeight="1" x14ac:dyDescent="0.15">
      <c r="A236" s="656" t="s">
        <v>1036</v>
      </c>
      <c r="B236" s="700">
        <v>1</v>
      </c>
      <c r="C236" s="701">
        <v>1400000</v>
      </c>
      <c r="D236" s="662" t="s">
        <v>1037</v>
      </c>
      <c r="E236" s="556" t="s">
        <v>1009</v>
      </c>
      <c r="F236" s="557"/>
      <c r="G236" s="558">
        <f>SUM(C239:C247,G235:G235)</f>
        <v>151722727</v>
      </c>
      <c r="H236" s="718"/>
      <c r="I236" s="711"/>
      <c r="J236" s="711"/>
      <c r="K236" s="711"/>
      <c r="L236" s="711"/>
      <c r="M236" s="711"/>
      <c r="N236" s="711"/>
      <c r="O236" s="711"/>
      <c r="P236" s="711"/>
      <c r="Q236" s="711"/>
      <c r="R236" s="711"/>
    </row>
    <row r="237" spans="1:18" s="712" customFormat="1" ht="24.75" customHeight="1" x14ac:dyDescent="0.15">
      <c r="A237" s="656" t="s">
        <v>1039</v>
      </c>
      <c r="B237" s="700">
        <v>1</v>
      </c>
      <c r="C237" s="701">
        <v>4800000</v>
      </c>
      <c r="D237" s="662" t="s">
        <v>1040</v>
      </c>
      <c r="E237" s="553" t="s">
        <v>1581</v>
      </c>
      <c r="F237" s="719">
        <v>1</v>
      </c>
      <c r="G237" s="548">
        <v>1750000</v>
      </c>
      <c r="H237" s="718" t="s">
        <v>1582</v>
      </c>
      <c r="I237" s="711"/>
      <c r="J237" s="711"/>
      <c r="K237" s="711"/>
      <c r="L237" s="711"/>
      <c r="M237" s="711"/>
      <c r="N237" s="711"/>
      <c r="O237" s="711"/>
      <c r="P237" s="711"/>
      <c r="Q237" s="711"/>
      <c r="R237" s="711"/>
    </row>
    <row r="238" spans="1:18" s="712" customFormat="1" ht="24.75" customHeight="1" x14ac:dyDescent="0.15">
      <c r="A238" s="556" t="s">
        <v>1009</v>
      </c>
      <c r="B238" s="557"/>
      <c r="C238" s="558">
        <f>SUM(G222:G232,C235:C237)</f>
        <v>59084546</v>
      </c>
      <c r="D238" s="718"/>
      <c r="E238" s="553" t="s">
        <v>1583</v>
      </c>
      <c r="F238" s="719">
        <v>27</v>
      </c>
      <c r="G238" s="548">
        <v>76680000</v>
      </c>
      <c r="H238" s="718"/>
      <c r="I238" s="711"/>
      <c r="J238" s="711"/>
      <c r="K238" s="711"/>
      <c r="L238" s="711"/>
      <c r="M238" s="711"/>
      <c r="N238" s="711"/>
      <c r="O238" s="711"/>
      <c r="P238" s="711"/>
      <c r="Q238" s="711"/>
      <c r="R238" s="711"/>
    </row>
    <row r="239" spans="1:18" s="712" customFormat="1" ht="24.75" customHeight="1" x14ac:dyDescent="0.15">
      <c r="A239" s="717" t="s">
        <v>1042</v>
      </c>
      <c r="B239" s="700"/>
      <c r="C239" s="701">
        <v>6000000</v>
      </c>
      <c r="D239" s="662" t="s">
        <v>1023</v>
      </c>
      <c r="E239" s="553" t="s">
        <v>1584</v>
      </c>
      <c r="F239" s="719"/>
      <c r="G239" s="548">
        <v>1810000</v>
      </c>
      <c r="H239" s="718"/>
      <c r="I239" s="711"/>
      <c r="J239" s="711"/>
      <c r="K239" s="711"/>
      <c r="L239" s="711"/>
      <c r="M239" s="711"/>
      <c r="N239" s="711"/>
      <c r="O239" s="711"/>
      <c r="P239" s="711"/>
      <c r="Q239" s="711"/>
      <c r="R239" s="711"/>
    </row>
    <row r="240" spans="1:18" s="712" customFormat="1" ht="24.75" customHeight="1" x14ac:dyDescent="0.15">
      <c r="A240" s="717" t="s">
        <v>1022</v>
      </c>
      <c r="B240" s="700">
        <v>1</v>
      </c>
      <c r="C240" s="701">
        <v>2250000</v>
      </c>
      <c r="D240" s="662"/>
      <c r="E240" s="553" t="s">
        <v>1585</v>
      </c>
      <c r="F240" s="719"/>
      <c r="G240" s="548">
        <v>14242000</v>
      </c>
      <c r="H240" s="718"/>
      <c r="I240" s="711"/>
      <c r="J240" s="711"/>
      <c r="K240" s="711"/>
      <c r="L240" s="711"/>
      <c r="M240" s="711"/>
      <c r="N240" s="711"/>
      <c r="O240" s="711"/>
      <c r="P240" s="711"/>
      <c r="Q240" s="711"/>
      <c r="R240" s="711"/>
    </row>
    <row r="241" spans="1:18" s="712" customFormat="1" ht="24.75" customHeight="1" x14ac:dyDescent="0.15">
      <c r="A241" s="717" t="s">
        <v>1025</v>
      </c>
      <c r="B241" s="700">
        <v>6</v>
      </c>
      <c r="C241" s="701">
        <v>5700000</v>
      </c>
      <c r="D241" s="662"/>
      <c r="E241" s="553" t="s">
        <v>1586</v>
      </c>
      <c r="F241" s="719">
        <v>15</v>
      </c>
      <c r="G241" s="548">
        <v>12400000</v>
      </c>
      <c r="H241" s="718"/>
      <c r="I241" s="711"/>
      <c r="J241" s="711"/>
      <c r="K241" s="711"/>
      <c r="L241" s="711"/>
      <c r="M241" s="711"/>
      <c r="N241" s="711"/>
      <c r="O241" s="711"/>
      <c r="P241" s="711"/>
      <c r="Q241" s="711"/>
      <c r="R241" s="711"/>
    </row>
    <row r="242" spans="1:18" s="712" customFormat="1" ht="24.75" customHeight="1" x14ac:dyDescent="0.15">
      <c r="A242" s="717" t="s">
        <v>1027</v>
      </c>
      <c r="B242" s="700"/>
      <c r="C242" s="701">
        <v>3000000</v>
      </c>
      <c r="D242" s="662"/>
      <c r="E242" s="553" t="s">
        <v>1587</v>
      </c>
      <c r="F242" s="719">
        <v>3</v>
      </c>
      <c r="G242" s="548">
        <v>2950000</v>
      </c>
      <c r="H242" s="718"/>
      <c r="I242" s="711"/>
      <c r="J242" s="711"/>
      <c r="K242" s="711"/>
      <c r="L242" s="711"/>
      <c r="M242" s="711"/>
      <c r="N242" s="711"/>
      <c r="O242" s="711"/>
      <c r="P242" s="711"/>
      <c r="Q242" s="711"/>
      <c r="R242" s="711"/>
    </row>
    <row r="243" spans="1:18" s="712" customFormat="1" ht="24.75" customHeight="1" x14ac:dyDescent="0.15">
      <c r="A243" s="717" t="s">
        <v>1029</v>
      </c>
      <c r="B243" s="700">
        <v>1</v>
      </c>
      <c r="C243" s="701">
        <v>2272727</v>
      </c>
      <c r="D243" s="662"/>
      <c r="E243" s="553" t="s">
        <v>1588</v>
      </c>
      <c r="F243" s="719">
        <v>2</v>
      </c>
      <c r="G243" s="548">
        <v>2400000</v>
      </c>
      <c r="H243" s="718"/>
      <c r="I243" s="711"/>
      <c r="J243" s="711"/>
      <c r="K243" s="711"/>
      <c r="L243" s="711"/>
      <c r="M243" s="711"/>
      <c r="N243" s="711"/>
      <c r="O243" s="711"/>
      <c r="P243" s="711"/>
      <c r="Q243" s="711"/>
      <c r="R243" s="711"/>
    </row>
    <row r="244" spans="1:18" s="712" customFormat="1" ht="24.75" customHeight="1" x14ac:dyDescent="0.15">
      <c r="A244" s="717" t="s">
        <v>1031</v>
      </c>
      <c r="B244" s="700">
        <v>40</v>
      </c>
      <c r="C244" s="701">
        <v>117800000</v>
      </c>
      <c r="D244" s="662"/>
      <c r="E244" s="553" t="s">
        <v>1589</v>
      </c>
      <c r="F244" s="719"/>
      <c r="G244" s="548">
        <v>7200000</v>
      </c>
      <c r="H244" s="718"/>
      <c r="I244" s="711"/>
      <c r="J244" s="711"/>
      <c r="K244" s="711"/>
      <c r="L244" s="711"/>
      <c r="M244" s="711"/>
      <c r="N244" s="711"/>
      <c r="O244" s="711"/>
      <c r="P244" s="711"/>
      <c r="Q244" s="711"/>
      <c r="R244" s="711"/>
    </row>
    <row r="245" spans="1:18" s="712" customFormat="1" ht="24.75" customHeight="1" x14ac:dyDescent="0.15">
      <c r="A245" s="717" t="s">
        <v>1033</v>
      </c>
      <c r="B245" s="700"/>
      <c r="C245" s="701">
        <v>2450000</v>
      </c>
      <c r="D245" s="662"/>
      <c r="E245" s="720" t="s">
        <v>1590</v>
      </c>
      <c r="F245" s="721"/>
      <c r="G245" s="722">
        <v>9600000</v>
      </c>
      <c r="H245" s="718"/>
      <c r="I245" s="711"/>
      <c r="J245" s="711"/>
      <c r="K245" s="711"/>
      <c r="L245" s="711"/>
      <c r="M245" s="711"/>
      <c r="N245" s="711"/>
      <c r="O245" s="711"/>
      <c r="P245" s="711"/>
      <c r="Q245" s="711"/>
      <c r="R245" s="711"/>
    </row>
    <row r="246" spans="1:18" s="712" customFormat="1" ht="24.75" customHeight="1" thickBot="1" x14ac:dyDescent="0.2">
      <c r="A246" s="717" t="s">
        <v>1035</v>
      </c>
      <c r="B246" s="700">
        <v>1</v>
      </c>
      <c r="C246" s="701">
        <v>4750000</v>
      </c>
      <c r="D246" s="662"/>
      <c r="E246" s="723" t="s">
        <v>1009</v>
      </c>
      <c r="F246" s="724"/>
      <c r="G246" s="725">
        <f>SUM(G237:G245)</f>
        <v>129032000</v>
      </c>
      <c r="H246" s="718"/>
      <c r="I246" s="711"/>
      <c r="J246" s="711"/>
      <c r="K246" s="711"/>
      <c r="L246" s="711"/>
      <c r="M246" s="711"/>
      <c r="N246" s="711"/>
      <c r="O246" s="711"/>
      <c r="P246" s="711"/>
      <c r="Q246" s="711"/>
      <c r="R246" s="711"/>
    </row>
    <row r="247" spans="1:18" s="712" customFormat="1" ht="24.75" customHeight="1" thickTop="1" x14ac:dyDescent="0.15">
      <c r="A247" s="726" t="s">
        <v>1038</v>
      </c>
      <c r="B247" s="709">
        <v>3</v>
      </c>
      <c r="C247" s="710">
        <v>5600000</v>
      </c>
      <c r="D247" s="686"/>
      <c r="E247" s="596" t="s">
        <v>179</v>
      </c>
      <c r="F247" s="597"/>
      <c r="G247" s="727">
        <f>C10+C12+C17+C19+C23+C26+C30+G9+G15+G18+G28+C57+G45+G58+C70+C85+C102+C128+C131+C145+G221+C238+G236+G246</f>
        <v>1846451763</v>
      </c>
      <c r="H247" s="728"/>
      <c r="I247" s="711"/>
      <c r="J247" s="711"/>
      <c r="K247" s="711"/>
      <c r="L247" s="711"/>
      <c r="M247" s="711"/>
      <c r="N247" s="711"/>
      <c r="O247" s="711"/>
      <c r="P247" s="711"/>
      <c r="Q247" s="711"/>
      <c r="R247" s="711"/>
    </row>
    <row r="248" spans="1:18" s="712" customFormat="1" x14ac:dyDescent="0.15">
      <c r="A248" s="645"/>
      <c r="B248" s="645"/>
      <c r="C248" s="646"/>
      <c r="D248" s="645"/>
      <c r="F248" s="711"/>
      <c r="G248" s="729"/>
      <c r="H248" s="643"/>
      <c r="I248" s="711"/>
      <c r="J248" s="711"/>
      <c r="K248" s="711"/>
      <c r="L248" s="711"/>
      <c r="M248" s="711"/>
      <c r="N248" s="711"/>
      <c r="O248" s="711"/>
      <c r="P248" s="711"/>
      <c r="Q248" s="711"/>
      <c r="R248" s="711"/>
    </row>
    <row r="249" spans="1:18" s="712" customFormat="1" x14ac:dyDescent="0.15">
      <c r="A249" s="645"/>
      <c r="B249" s="645"/>
      <c r="C249" s="646"/>
      <c r="D249" s="645"/>
      <c r="F249" s="711"/>
      <c r="G249" s="729"/>
      <c r="H249" s="643"/>
      <c r="I249" s="711"/>
      <c r="J249" s="711"/>
      <c r="K249" s="711"/>
      <c r="L249" s="711"/>
      <c r="M249" s="711"/>
      <c r="N249" s="711"/>
      <c r="O249" s="711"/>
      <c r="P249" s="711"/>
      <c r="Q249" s="711"/>
      <c r="R249" s="711"/>
    </row>
    <row r="250" spans="1:18" s="712" customFormat="1" x14ac:dyDescent="0.15">
      <c r="A250" s="645"/>
      <c r="B250" s="645"/>
      <c r="C250" s="646"/>
      <c r="D250" s="645"/>
      <c r="F250" s="711"/>
      <c r="G250" s="729"/>
      <c r="H250" s="643"/>
      <c r="I250" s="711"/>
      <c r="J250" s="711"/>
      <c r="K250" s="711"/>
      <c r="L250" s="711"/>
      <c r="M250" s="711"/>
      <c r="N250" s="711"/>
      <c r="O250" s="711"/>
      <c r="P250" s="711"/>
      <c r="Q250" s="711"/>
      <c r="R250" s="711"/>
    </row>
    <row r="251" spans="1:18" s="712" customFormat="1" x14ac:dyDescent="0.15">
      <c r="A251" s="645"/>
      <c r="B251" s="645"/>
      <c r="C251" s="646"/>
      <c r="D251" s="645"/>
      <c r="F251" s="711"/>
      <c r="G251" s="729"/>
      <c r="H251" s="643"/>
      <c r="I251" s="711"/>
      <c r="J251" s="711"/>
      <c r="K251" s="711"/>
      <c r="L251" s="711"/>
      <c r="M251" s="711"/>
      <c r="N251" s="711"/>
      <c r="O251" s="711"/>
      <c r="P251" s="711"/>
      <c r="Q251" s="711"/>
      <c r="R251" s="711"/>
    </row>
    <row r="252" spans="1:18" s="712" customFormat="1" x14ac:dyDescent="0.15">
      <c r="A252" s="645"/>
      <c r="B252" s="645"/>
      <c r="C252" s="646"/>
      <c r="D252" s="645"/>
      <c r="F252" s="711"/>
      <c r="G252" s="729"/>
      <c r="H252" s="643"/>
      <c r="I252" s="711"/>
      <c r="J252" s="711"/>
      <c r="K252" s="711"/>
      <c r="L252" s="711"/>
      <c r="M252" s="711"/>
      <c r="N252" s="711"/>
      <c r="O252" s="711"/>
      <c r="P252" s="711"/>
      <c r="Q252" s="711"/>
      <c r="R252" s="711"/>
    </row>
    <row r="253" spans="1:18" s="712" customFormat="1" x14ac:dyDescent="0.15">
      <c r="A253" s="730"/>
      <c r="B253" s="731"/>
      <c r="C253" s="732"/>
      <c r="D253" s="733"/>
      <c r="F253" s="711"/>
      <c r="G253" s="729"/>
      <c r="H253" s="643"/>
      <c r="I253" s="711"/>
      <c r="J253" s="711"/>
      <c r="K253" s="711"/>
      <c r="L253" s="711"/>
      <c r="M253" s="711"/>
      <c r="N253" s="711"/>
      <c r="O253" s="711"/>
      <c r="P253" s="711"/>
      <c r="Q253" s="711"/>
      <c r="R253" s="711"/>
    </row>
  </sheetData>
  <mergeCells count="31">
    <mergeCell ref="E221:F221"/>
    <mergeCell ref="E236:F236"/>
    <mergeCell ref="A238:B238"/>
    <mergeCell ref="E246:F246"/>
    <mergeCell ref="E247:F247"/>
    <mergeCell ref="A233:C233"/>
    <mergeCell ref="E15:F15"/>
    <mergeCell ref="E18:F18"/>
    <mergeCell ref="E28:F28"/>
    <mergeCell ref="A57:B57"/>
    <mergeCell ref="E58:F58"/>
    <mergeCell ref="A97:C97"/>
    <mergeCell ref="A129:C129"/>
    <mergeCell ref="A163:C163"/>
    <mergeCell ref="A198:C198"/>
    <mergeCell ref="A131:B131"/>
    <mergeCell ref="A145:B145"/>
    <mergeCell ref="A33:C33"/>
    <mergeCell ref="A65:C65"/>
    <mergeCell ref="A70:B70"/>
    <mergeCell ref="A85:B85"/>
    <mergeCell ref="A19:B19"/>
    <mergeCell ref="A23:B23"/>
    <mergeCell ref="A26:B26"/>
    <mergeCell ref="A30:B30"/>
    <mergeCell ref="A1:H1"/>
    <mergeCell ref="A2:H2"/>
    <mergeCell ref="A4:C4"/>
    <mergeCell ref="E9:F9"/>
    <mergeCell ref="A10:B10"/>
    <mergeCell ref="A17:B17"/>
  </mergeCells>
  <phoneticPr fontId="10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86" firstPageNumber="61" orientation="portrait" useFirstPageNumber="1" horizontalDpi="300" verticalDpi="300" r:id="rId1"/>
  <headerFooter alignWithMargins="0">
    <oddFooter>&amp;C&amp;"굴림체,보통"&amp;12&amp;P</oddFooter>
  </headerFooter>
  <rowBreaks count="7" manualBreakCount="7">
    <brk id="32" max="7" man="1"/>
    <brk id="64" max="7" man="1"/>
    <brk id="96" max="7" man="1"/>
    <brk id="128" max="7" man="1"/>
    <brk id="162" max="7" man="1"/>
    <brk id="197" max="7" man="1"/>
    <brk id="232" max="7" man="1"/>
  </rowBreaks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491"/>
  <sheetViews>
    <sheetView view="pageBreakPreview" zoomScaleNormal="100" zoomScaleSheetLayoutView="100" workbookViewId="0">
      <selection activeCell="J16" sqref="J16"/>
    </sheetView>
  </sheetViews>
  <sheetFormatPr defaultRowHeight="13.5" x14ac:dyDescent="0.15"/>
  <cols>
    <col min="1" max="1" width="13.44140625" style="490" customWidth="1"/>
    <col min="2" max="2" width="19.6640625" style="533" customWidth="1"/>
    <col min="3" max="3" width="19.109375" style="490" customWidth="1"/>
    <col min="4" max="4" width="16.33203125" style="534" customWidth="1"/>
    <col min="5" max="5" width="15.109375" style="490" customWidth="1"/>
    <col min="6" max="256" width="8.88671875" style="490"/>
    <col min="257" max="257" width="13.44140625" style="490" customWidth="1"/>
    <col min="258" max="258" width="19.6640625" style="490" customWidth="1"/>
    <col min="259" max="259" width="19.109375" style="490" customWidth="1"/>
    <col min="260" max="260" width="16.33203125" style="490" customWidth="1"/>
    <col min="261" max="261" width="15.109375" style="490" customWidth="1"/>
    <col min="262" max="512" width="8.88671875" style="490"/>
    <col min="513" max="513" width="13.44140625" style="490" customWidth="1"/>
    <col min="514" max="514" width="19.6640625" style="490" customWidth="1"/>
    <col min="515" max="515" width="19.109375" style="490" customWidth="1"/>
    <col min="516" max="516" width="16.33203125" style="490" customWidth="1"/>
    <col min="517" max="517" width="15.109375" style="490" customWidth="1"/>
    <col min="518" max="768" width="8.88671875" style="490"/>
    <col min="769" max="769" width="13.44140625" style="490" customWidth="1"/>
    <col min="770" max="770" width="19.6640625" style="490" customWidth="1"/>
    <col min="771" max="771" width="19.109375" style="490" customWidth="1"/>
    <col min="772" max="772" width="16.33203125" style="490" customWidth="1"/>
    <col min="773" max="773" width="15.109375" style="490" customWidth="1"/>
    <col min="774" max="1024" width="8.88671875" style="490"/>
    <col min="1025" max="1025" width="13.44140625" style="490" customWidth="1"/>
    <col min="1026" max="1026" width="19.6640625" style="490" customWidth="1"/>
    <col min="1027" max="1027" width="19.109375" style="490" customWidth="1"/>
    <col min="1028" max="1028" width="16.33203125" style="490" customWidth="1"/>
    <col min="1029" max="1029" width="15.109375" style="490" customWidth="1"/>
    <col min="1030" max="1280" width="8.88671875" style="490"/>
    <col min="1281" max="1281" width="13.44140625" style="490" customWidth="1"/>
    <col min="1282" max="1282" width="19.6640625" style="490" customWidth="1"/>
    <col min="1283" max="1283" width="19.109375" style="490" customWidth="1"/>
    <col min="1284" max="1284" width="16.33203125" style="490" customWidth="1"/>
    <col min="1285" max="1285" width="15.109375" style="490" customWidth="1"/>
    <col min="1286" max="1536" width="8.88671875" style="490"/>
    <col min="1537" max="1537" width="13.44140625" style="490" customWidth="1"/>
    <col min="1538" max="1538" width="19.6640625" style="490" customWidth="1"/>
    <col min="1539" max="1539" width="19.109375" style="490" customWidth="1"/>
    <col min="1540" max="1540" width="16.33203125" style="490" customWidth="1"/>
    <col min="1541" max="1541" width="15.109375" style="490" customWidth="1"/>
    <col min="1542" max="1792" width="8.88671875" style="490"/>
    <col min="1793" max="1793" width="13.44140625" style="490" customWidth="1"/>
    <col min="1794" max="1794" width="19.6640625" style="490" customWidth="1"/>
    <col min="1795" max="1795" width="19.109375" style="490" customWidth="1"/>
    <col min="1796" max="1796" width="16.33203125" style="490" customWidth="1"/>
    <col min="1797" max="1797" width="15.109375" style="490" customWidth="1"/>
    <col min="1798" max="2048" width="8.88671875" style="490"/>
    <col min="2049" max="2049" width="13.44140625" style="490" customWidth="1"/>
    <col min="2050" max="2050" width="19.6640625" style="490" customWidth="1"/>
    <col min="2051" max="2051" width="19.109375" style="490" customWidth="1"/>
    <col min="2052" max="2052" width="16.33203125" style="490" customWidth="1"/>
    <col min="2053" max="2053" width="15.109375" style="490" customWidth="1"/>
    <col min="2054" max="2304" width="8.88671875" style="490"/>
    <col min="2305" max="2305" width="13.44140625" style="490" customWidth="1"/>
    <col min="2306" max="2306" width="19.6640625" style="490" customWidth="1"/>
    <col min="2307" max="2307" width="19.109375" style="490" customWidth="1"/>
    <col min="2308" max="2308" width="16.33203125" style="490" customWidth="1"/>
    <col min="2309" max="2309" width="15.109375" style="490" customWidth="1"/>
    <col min="2310" max="2560" width="8.88671875" style="490"/>
    <col min="2561" max="2561" width="13.44140625" style="490" customWidth="1"/>
    <col min="2562" max="2562" width="19.6640625" style="490" customWidth="1"/>
    <col min="2563" max="2563" width="19.109375" style="490" customWidth="1"/>
    <col min="2564" max="2564" width="16.33203125" style="490" customWidth="1"/>
    <col min="2565" max="2565" width="15.109375" style="490" customWidth="1"/>
    <col min="2566" max="2816" width="8.88671875" style="490"/>
    <col min="2817" max="2817" width="13.44140625" style="490" customWidth="1"/>
    <col min="2818" max="2818" width="19.6640625" style="490" customWidth="1"/>
    <col min="2819" max="2819" width="19.109375" style="490" customWidth="1"/>
    <col min="2820" max="2820" width="16.33203125" style="490" customWidth="1"/>
    <col min="2821" max="2821" width="15.109375" style="490" customWidth="1"/>
    <col min="2822" max="3072" width="8.88671875" style="490"/>
    <col min="3073" max="3073" width="13.44140625" style="490" customWidth="1"/>
    <col min="3074" max="3074" width="19.6640625" style="490" customWidth="1"/>
    <col min="3075" max="3075" width="19.109375" style="490" customWidth="1"/>
    <col min="3076" max="3076" width="16.33203125" style="490" customWidth="1"/>
    <col min="3077" max="3077" width="15.109375" style="490" customWidth="1"/>
    <col min="3078" max="3328" width="8.88671875" style="490"/>
    <col min="3329" max="3329" width="13.44140625" style="490" customWidth="1"/>
    <col min="3330" max="3330" width="19.6640625" style="490" customWidth="1"/>
    <col min="3331" max="3331" width="19.109375" style="490" customWidth="1"/>
    <col min="3332" max="3332" width="16.33203125" style="490" customWidth="1"/>
    <col min="3333" max="3333" width="15.109375" style="490" customWidth="1"/>
    <col min="3334" max="3584" width="8.88671875" style="490"/>
    <col min="3585" max="3585" width="13.44140625" style="490" customWidth="1"/>
    <col min="3586" max="3586" width="19.6640625" style="490" customWidth="1"/>
    <col min="3587" max="3587" width="19.109375" style="490" customWidth="1"/>
    <col min="3588" max="3588" width="16.33203125" style="490" customWidth="1"/>
    <col min="3589" max="3589" width="15.109375" style="490" customWidth="1"/>
    <col min="3590" max="3840" width="8.88671875" style="490"/>
    <col min="3841" max="3841" width="13.44140625" style="490" customWidth="1"/>
    <col min="3842" max="3842" width="19.6640625" style="490" customWidth="1"/>
    <col min="3843" max="3843" width="19.109375" style="490" customWidth="1"/>
    <col min="3844" max="3844" width="16.33203125" style="490" customWidth="1"/>
    <col min="3845" max="3845" width="15.109375" style="490" customWidth="1"/>
    <col min="3846" max="4096" width="8.88671875" style="490"/>
    <col min="4097" max="4097" width="13.44140625" style="490" customWidth="1"/>
    <col min="4098" max="4098" width="19.6640625" style="490" customWidth="1"/>
    <col min="4099" max="4099" width="19.109375" style="490" customWidth="1"/>
    <col min="4100" max="4100" width="16.33203125" style="490" customWidth="1"/>
    <col min="4101" max="4101" width="15.109375" style="490" customWidth="1"/>
    <col min="4102" max="4352" width="8.88671875" style="490"/>
    <col min="4353" max="4353" width="13.44140625" style="490" customWidth="1"/>
    <col min="4354" max="4354" width="19.6640625" style="490" customWidth="1"/>
    <col min="4355" max="4355" width="19.109375" style="490" customWidth="1"/>
    <col min="4356" max="4356" width="16.33203125" style="490" customWidth="1"/>
    <col min="4357" max="4357" width="15.109375" style="490" customWidth="1"/>
    <col min="4358" max="4608" width="8.88671875" style="490"/>
    <col min="4609" max="4609" width="13.44140625" style="490" customWidth="1"/>
    <col min="4610" max="4610" width="19.6640625" style="490" customWidth="1"/>
    <col min="4611" max="4611" width="19.109375" style="490" customWidth="1"/>
    <col min="4612" max="4612" width="16.33203125" style="490" customWidth="1"/>
    <col min="4613" max="4613" width="15.109375" style="490" customWidth="1"/>
    <col min="4614" max="4864" width="8.88671875" style="490"/>
    <col min="4865" max="4865" width="13.44140625" style="490" customWidth="1"/>
    <col min="4866" max="4866" width="19.6640625" style="490" customWidth="1"/>
    <col min="4867" max="4867" width="19.109375" style="490" customWidth="1"/>
    <col min="4868" max="4868" width="16.33203125" style="490" customWidth="1"/>
    <col min="4869" max="4869" width="15.109375" style="490" customWidth="1"/>
    <col min="4870" max="5120" width="8.88671875" style="490"/>
    <col min="5121" max="5121" width="13.44140625" style="490" customWidth="1"/>
    <col min="5122" max="5122" width="19.6640625" style="490" customWidth="1"/>
    <col min="5123" max="5123" width="19.109375" style="490" customWidth="1"/>
    <col min="5124" max="5124" width="16.33203125" style="490" customWidth="1"/>
    <col min="5125" max="5125" width="15.109375" style="490" customWidth="1"/>
    <col min="5126" max="5376" width="8.88671875" style="490"/>
    <col min="5377" max="5377" width="13.44140625" style="490" customWidth="1"/>
    <col min="5378" max="5378" width="19.6640625" style="490" customWidth="1"/>
    <col min="5379" max="5379" width="19.109375" style="490" customWidth="1"/>
    <col min="5380" max="5380" width="16.33203125" style="490" customWidth="1"/>
    <col min="5381" max="5381" width="15.109375" style="490" customWidth="1"/>
    <col min="5382" max="5632" width="8.88671875" style="490"/>
    <col min="5633" max="5633" width="13.44140625" style="490" customWidth="1"/>
    <col min="5634" max="5634" width="19.6640625" style="490" customWidth="1"/>
    <col min="5635" max="5635" width="19.109375" style="490" customWidth="1"/>
    <col min="5636" max="5636" width="16.33203125" style="490" customWidth="1"/>
    <col min="5637" max="5637" width="15.109375" style="490" customWidth="1"/>
    <col min="5638" max="5888" width="8.88671875" style="490"/>
    <col min="5889" max="5889" width="13.44140625" style="490" customWidth="1"/>
    <col min="5890" max="5890" width="19.6640625" style="490" customWidth="1"/>
    <col min="5891" max="5891" width="19.109375" style="490" customWidth="1"/>
    <col min="5892" max="5892" width="16.33203125" style="490" customWidth="1"/>
    <col min="5893" max="5893" width="15.109375" style="490" customWidth="1"/>
    <col min="5894" max="6144" width="8.88671875" style="490"/>
    <col min="6145" max="6145" width="13.44140625" style="490" customWidth="1"/>
    <col min="6146" max="6146" width="19.6640625" style="490" customWidth="1"/>
    <col min="6147" max="6147" width="19.109375" style="490" customWidth="1"/>
    <col min="6148" max="6148" width="16.33203125" style="490" customWidth="1"/>
    <col min="6149" max="6149" width="15.109375" style="490" customWidth="1"/>
    <col min="6150" max="6400" width="8.88671875" style="490"/>
    <col min="6401" max="6401" width="13.44140625" style="490" customWidth="1"/>
    <col min="6402" max="6402" width="19.6640625" style="490" customWidth="1"/>
    <col min="6403" max="6403" width="19.109375" style="490" customWidth="1"/>
    <col min="6404" max="6404" width="16.33203125" style="490" customWidth="1"/>
    <col min="6405" max="6405" width="15.109375" style="490" customWidth="1"/>
    <col min="6406" max="6656" width="8.88671875" style="490"/>
    <col min="6657" max="6657" width="13.44140625" style="490" customWidth="1"/>
    <col min="6658" max="6658" width="19.6640625" style="490" customWidth="1"/>
    <col min="6659" max="6659" width="19.109375" style="490" customWidth="1"/>
    <col min="6660" max="6660" width="16.33203125" style="490" customWidth="1"/>
    <col min="6661" max="6661" width="15.109375" style="490" customWidth="1"/>
    <col min="6662" max="6912" width="8.88671875" style="490"/>
    <col min="6913" max="6913" width="13.44140625" style="490" customWidth="1"/>
    <col min="6914" max="6914" width="19.6640625" style="490" customWidth="1"/>
    <col min="6915" max="6915" width="19.109375" style="490" customWidth="1"/>
    <col min="6916" max="6916" width="16.33203125" style="490" customWidth="1"/>
    <col min="6917" max="6917" width="15.109375" style="490" customWidth="1"/>
    <col min="6918" max="7168" width="8.88671875" style="490"/>
    <col min="7169" max="7169" width="13.44140625" style="490" customWidth="1"/>
    <col min="7170" max="7170" width="19.6640625" style="490" customWidth="1"/>
    <col min="7171" max="7171" width="19.109375" style="490" customWidth="1"/>
    <col min="7172" max="7172" width="16.33203125" style="490" customWidth="1"/>
    <col min="7173" max="7173" width="15.109375" style="490" customWidth="1"/>
    <col min="7174" max="7424" width="8.88671875" style="490"/>
    <col min="7425" max="7425" width="13.44140625" style="490" customWidth="1"/>
    <col min="7426" max="7426" width="19.6640625" style="490" customWidth="1"/>
    <col min="7427" max="7427" width="19.109375" style="490" customWidth="1"/>
    <col min="7428" max="7428" width="16.33203125" style="490" customWidth="1"/>
    <col min="7429" max="7429" width="15.109375" style="490" customWidth="1"/>
    <col min="7430" max="7680" width="8.88671875" style="490"/>
    <col min="7681" max="7681" width="13.44140625" style="490" customWidth="1"/>
    <col min="7682" max="7682" width="19.6640625" style="490" customWidth="1"/>
    <col min="7683" max="7683" width="19.109375" style="490" customWidth="1"/>
    <col min="7684" max="7684" width="16.33203125" style="490" customWidth="1"/>
    <col min="7685" max="7685" width="15.109375" style="490" customWidth="1"/>
    <col min="7686" max="7936" width="8.88671875" style="490"/>
    <col min="7937" max="7937" width="13.44140625" style="490" customWidth="1"/>
    <col min="7938" max="7938" width="19.6640625" style="490" customWidth="1"/>
    <col min="7939" max="7939" width="19.109375" style="490" customWidth="1"/>
    <col min="7940" max="7940" width="16.33203125" style="490" customWidth="1"/>
    <col min="7941" max="7941" width="15.109375" style="490" customWidth="1"/>
    <col min="7942" max="8192" width="8.88671875" style="490"/>
    <col min="8193" max="8193" width="13.44140625" style="490" customWidth="1"/>
    <col min="8194" max="8194" width="19.6640625" style="490" customWidth="1"/>
    <col min="8195" max="8195" width="19.109375" style="490" customWidth="1"/>
    <col min="8196" max="8196" width="16.33203125" style="490" customWidth="1"/>
    <col min="8197" max="8197" width="15.109375" style="490" customWidth="1"/>
    <col min="8198" max="8448" width="8.88671875" style="490"/>
    <col min="8449" max="8449" width="13.44140625" style="490" customWidth="1"/>
    <col min="8450" max="8450" width="19.6640625" style="490" customWidth="1"/>
    <col min="8451" max="8451" width="19.109375" style="490" customWidth="1"/>
    <col min="8452" max="8452" width="16.33203125" style="490" customWidth="1"/>
    <col min="8453" max="8453" width="15.109375" style="490" customWidth="1"/>
    <col min="8454" max="8704" width="8.88671875" style="490"/>
    <col min="8705" max="8705" width="13.44140625" style="490" customWidth="1"/>
    <col min="8706" max="8706" width="19.6640625" style="490" customWidth="1"/>
    <col min="8707" max="8707" width="19.109375" style="490" customWidth="1"/>
    <col min="8708" max="8708" width="16.33203125" style="490" customWidth="1"/>
    <col min="8709" max="8709" width="15.109375" style="490" customWidth="1"/>
    <col min="8710" max="8960" width="8.88671875" style="490"/>
    <col min="8961" max="8961" width="13.44140625" style="490" customWidth="1"/>
    <col min="8962" max="8962" width="19.6640625" style="490" customWidth="1"/>
    <col min="8963" max="8963" width="19.109375" style="490" customWidth="1"/>
    <col min="8964" max="8964" width="16.33203125" style="490" customWidth="1"/>
    <col min="8965" max="8965" width="15.109375" style="490" customWidth="1"/>
    <col min="8966" max="9216" width="8.88671875" style="490"/>
    <col min="9217" max="9217" width="13.44140625" style="490" customWidth="1"/>
    <col min="9218" max="9218" width="19.6640625" style="490" customWidth="1"/>
    <col min="9219" max="9219" width="19.109375" style="490" customWidth="1"/>
    <col min="9220" max="9220" width="16.33203125" style="490" customWidth="1"/>
    <col min="9221" max="9221" width="15.109375" style="490" customWidth="1"/>
    <col min="9222" max="9472" width="8.88671875" style="490"/>
    <col min="9473" max="9473" width="13.44140625" style="490" customWidth="1"/>
    <col min="9474" max="9474" width="19.6640625" style="490" customWidth="1"/>
    <col min="9475" max="9475" width="19.109375" style="490" customWidth="1"/>
    <col min="9476" max="9476" width="16.33203125" style="490" customWidth="1"/>
    <col min="9477" max="9477" width="15.109375" style="490" customWidth="1"/>
    <col min="9478" max="9728" width="8.88671875" style="490"/>
    <col min="9729" max="9729" width="13.44140625" style="490" customWidth="1"/>
    <col min="9730" max="9730" width="19.6640625" style="490" customWidth="1"/>
    <col min="9731" max="9731" width="19.109375" style="490" customWidth="1"/>
    <col min="9732" max="9732" width="16.33203125" style="490" customWidth="1"/>
    <col min="9733" max="9733" width="15.109375" style="490" customWidth="1"/>
    <col min="9734" max="9984" width="8.88671875" style="490"/>
    <col min="9985" max="9985" width="13.44140625" style="490" customWidth="1"/>
    <col min="9986" max="9986" width="19.6640625" style="490" customWidth="1"/>
    <col min="9987" max="9987" width="19.109375" style="490" customWidth="1"/>
    <col min="9988" max="9988" width="16.33203125" style="490" customWidth="1"/>
    <col min="9989" max="9989" width="15.109375" style="490" customWidth="1"/>
    <col min="9990" max="10240" width="8.88671875" style="490"/>
    <col min="10241" max="10241" width="13.44140625" style="490" customWidth="1"/>
    <col min="10242" max="10242" width="19.6640625" style="490" customWidth="1"/>
    <col min="10243" max="10243" width="19.109375" style="490" customWidth="1"/>
    <col min="10244" max="10244" width="16.33203125" style="490" customWidth="1"/>
    <col min="10245" max="10245" width="15.109375" style="490" customWidth="1"/>
    <col min="10246" max="10496" width="8.88671875" style="490"/>
    <col min="10497" max="10497" width="13.44140625" style="490" customWidth="1"/>
    <col min="10498" max="10498" width="19.6640625" style="490" customWidth="1"/>
    <col min="10499" max="10499" width="19.109375" style="490" customWidth="1"/>
    <col min="10500" max="10500" width="16.33203125" style="490" customWidth="1"/>
    <col min="10501" max="10501" width="15.109375" style="490" customWidth="1"/>
    <col min="10502" max="10752" width="8.88671875" style="490"/>
    <col min="10753" max="10753" width="13.44140625" style="490" customWidth="1"/>
    <col min="10754" max="10754" width="19.6640625" style="490" customWidth="1"/>
    <col min="10755" max="10755" width="19.109375" style="490" customWidth="1"/>
    <col min="10756" max="10756" width="16.33203125" style="490" customWidth="1"/>
    <col min="10757" max="10757" width="15.109375" style="490" customWidth="1"/>
    <col min="10758" max="11008" width="8.88671875" style="490"/>
    <col min="11009" max="11009" width="13.44140625" style="490" customWidth="1"/>
    <col min="11010" max="11010" width="19.6640625" style="490" customWidth="1"/>
    <col min="11011" max="11011" width="19.109375" style="490" customWidth="1"/>
    <col min="11012" max="11012" width="16.33203125" style="490" customWidth="1"/>
    <col min="11013" max="11013" width="15.109375" style="490" customWidth="1"/>
    <col min="11014" max="11264" width="8.88671875" style="490"/>
    <col min="11265" max="11265" width="13.44140625" style="490" customWidth="1"/>
    <col min="11266" max="11266" width="19.6640625" style="490" customWidth="1"/>
    <col min="11267" max="11267" width="19.109375" style="490" customWidth="1"/>
    <col min="11268" max="11268" width="16.33203125" style="490" customWidth="1"/>
    <col min="11269" max="11269" width="15.109375" style="490" customWidth="1"/>
    <col min="11270" max="11520" width="8.88671875" style="490"/>
    <col min="11521" max="11521" width="13.44140625" style="490" customWidth="1"/>
    <col min="11522" max="11522" width="19.6640625" style="490" customWidth="1"/>
    <col min="11523" max="11523" width="19.109375" style="490" customWidth="1"/>
    <col min="11524" max="11524" width="16.33203125" style="490" customWidth="1"/>
    <col min="11525" max="11525" width="15.109375" style="490" customWidth="1"/>
    <col min="11526" max="11776" width="8.88671875" style="490"/>
    <col min="11777" max="11777" width="13.44140625" style="490" customWidth="1"/>
    <col min="11778" max="11778" width="19.6640625" style="490" customWidth="1"/>
    <col min="11779" max="11779" width="19.109375" style="490" customWidth="1"/>
    <col min="11780" max="11780" width="16.33203125" style="490" customWidth="1"/>
    <col min="11781" max="11781" width="15.109375" style="490" customWidth="1"/>
    <col min="11782" max="12032" width="8.88671875" style="490"/>
    <col min="12033" max="12033" width="13.44140625" style="490" customWidth="1"/>
    <col min="12034" max="12034" width="19.6640625" style="490" customWidth="1"/>
    <col min="12035" max="12035" width="19.109375" style="490" customWidth="1"/>
    <col min="12036" max="12036" width="16.33203125" style="490" customWidth="1"/>
    <col min="12037" max="12037" width="15.109375" style="490" customWidth="1"/>
    <col min="12038" max="12288" width="8.88671875" style="490"/>
    <col min="12289" max="12289" width="13.44140625" style="490" customWidth="1"/>
    <col min="12290" max="12290" width="19.6640625" style="490" customWidth="1"/>
    <col min="12291" max="12291" width="19.109375" style="490" customWidth="1"/>
    <col min="12292" max="12292" width="16.33203125" style="490" customWidth="1"/>
    <col min="12293" max="12293" width="15.109375" style="490" customWidth="1"/>
    <col min="12294" max="12544" width="8.88671875" style="490"/>
    <col min="12545" max="12545" width="13.44140625" style="490" customWidth="1"/>
    <col min="12546" max="12546" width="19.6640625" style="490" customWidth="1"/>
    <col min="12547" max="12547" width="19.109375" style="490" customWidth="1"/>
    <col min="12548" max="12548" width="16.33203125" style="490" customWidth="1"/>
    <col min="12549" max="12549" width="15.109375" style="490" customWidth="1"/>
    <col min="12550" max="12800" width="8.88671875" style="490"/>
    <col min="12801" max="12801" width="13.44140625" style="490" customWidth="1"/>
    <col min="12802" max="12802" width="19.6640625" style="490" customWidth="1"/>
    <col min="12803" max="12803" width="19.109375" style="490" customWidth="1"/>
    <col min="12804" max="12804" width="16.33203125" style="490" customWidth="1"/>
    <col min="12805" max="12805" width="15.109375" style="490" customWidth="1"/>
    <col min="12806" max="13056" width="8.88671875" style="490"/>
    <col min="13057" max="13057" width="13.44140625" style="490" customWidth="1"/>
    <col min="13058" max="13058" width="19.6640625" style="490" customWidth="1"/>
    <col min="13059" max="13059" width="19.109375" style="490" customWidth="1"/>
    <col min="13060" max="13060" width="16.33203125" style="490" customWidth="1"/>
    <col min="13061" max="13061" width="15.109375" style="490" customWidth="1"/>
    <col min="13062" max="13312" width="8.88671875" style="490"/>
    <col min="13313" max="13313" width="13.44140625" style="490" customWidth="1"/>
    <col min="13314" max="13314" width="19.6640625" style="490" customWidth="1"/>
    <col min="13315" max="13315" width="19.109375" style="490" customWidth="1"/>
    <col min="13316" max="13316" width="16.33203125" style="490" customWidth="1"/>
    <col min="13317" max="13317" width="15.109375" style="490" customWidth="1"/>
    <col min="13318" max="13568" width="8.88671875" style="490"/>
    <col min="13569" max="13569" width="13.44140625" style="490" customWidth="1"/>
    <col min="13570" max="13570" width="19.6640625" style="490" customWidth="1"/>
    <col min="13571" max="13571" width="19.109375" style="490" customWidth="1"/>
    <col min="13572" max="13572" width="16.33203125" style="490" customWidth="1"/>
    <col min="13573" max="13573" width="15.109375" style="490" customWidth="1"/>
    <col min="13574" max="13824" width="8.88671875" style="490"/>
    <col min="13825" max="13825" width="13.44140625" style="490" customWidth="1"/>
    <col min="13826" max="13826" width="19.6640625" style="490" customWidth="1"/>
    <col min="13827" max="13827" width="19.109375" style="490" customWidth="1"/>
    <col min="13828" max="13828" width="16.33203125" style="490" customWidth="1"/>
    <col min="13829" max="13829" width="15.109375" style="490" customWidth="1"/>
    <col min="13830" max="14080" width="8.88671875" style="490"/>
    <col min="14081" max="14081" width="13.44140625" style="490" customWidth="1"/>
    <col min="14082" max="14082" width="19.6640625" style="490" customWidth="1"/>
    <col min="14083" max="14083" width="19.109375" style="490" customWidth="1"/>
    <col min="14084" max="14084" width="16.33203125" style="490" customWidth="1"/>
    <col min="14085" max="14085" width="15.109375" style="490" customWidth="1"/>
    <col min="14086" max="14336" width="8.88671875" style="490"/>
    <col min="14337" max="14337" width="13.44140625" style="490" customWidth="1"/>
    <col min="14338" max="14338" width="19.6640625" style="490" customWidth="1"/>
    <col min="14339" max="14339" width="19.109375" style="490" customWidth="1"/>
    <col min="14340" max="14340" width="16.33203125" style="490" customWidth="1"/>
    <col min="14341" max="14341" width="15.109375" style="490" customWidth="1"/>
    <col min="14342" max="14592" width="8.88671875" style="490"/>
    <col min="14593" max="14593" width="13.44140625" style="490" customWidth="1"/>
    <col min="14594" max="14594" width="19.6640625" style="490" customWidth="1"/>
    <col min="14595" max="14595" width="19.109375" style="490" customWidth="1"/>
    <col min="14596" max="14596" width="16.33203125" style="490" customWidth="1"/>
    <col min="14597" max="14597" width="15.109375" style="490" customWidth="1"/>
    <col min="14598" max="14848" width="8.88671875" style="490"/>
    <col min="14849" max="14849" width="13.44140625" style="490" customWidth="1"/>
    <col min="14850" max="14850" width="19.6640625" style="490" customWidth="1"/>
    <col min="14851" max="14851" width="19.109375" style="490" customWidth="1"/>
    <col min="14852" max="14852" width="16.33203125" style="490" customWidth="1"/>
    <col min="14853" max="14853" width="15.109375" style="490" customWidth="1"/>
    <col min="14854" max="15104" width="8.88671875" style="490"/>
    <col min="15105" max="15105" width="13.44140625" style="490" customWidth="1"/>
    <col min="15106" max="15106" width="19.6640625" style="490" customWidth="1"/>
    <col min="15107" max="15107" width="19.109375" style="490" customWidth="1"/>
    <col min="15108" max="15108" width="16.33203125" style="490" customWidth="1"/>
    <col min="15109" max="15109" width="15.109375" style="490" customWidth="1"/>
    <col min="15110" max="15360" width="8.88671875" style="490"/>
    <col min="15361" max="15361" width="13.44140625" style="490" customWidth="1"/>
    <col min="15362" max="15362" width="19.6640625" style="490" customWidth="1"/>
    <col min="15363" max="15363" width="19.109375" style="490" customWidth="1"/>
    <col min="15364" max="15364" width="16.33203125" style="490" customWidth="1"/>
    <col min="15365" max="15365" width="15.109375" style="490" customWidth="1"/>
    <col min="15366" max="15616" width="8.88671875" style="490"/>
    <col min="15617" max="15617" width="13.44140625" style="490" customWidth="1"/>
    <col min="15618" max="15618" width="19.6640625" style="490" customWidth="1"/>
    <col min="15619" max="15619" width="19.109375" style="490" customWidth="1"/>
    <col min="15620" max="15620" width="16.33203125" style="490" customWidth="1"/>
    <col min="15621" max="15621" width="15.109375" style="490" customWidth="1"/>
    <col min="15622" max="15872" width="8.88671875" style="490"/>
    <col min="15873" max="15873" width="13.44140625" style="490" customWidth="1"/>
    <col min="15874" max="15874" width="19.6640625" style="490" customWidth="1"/>
    <col min="15875" max="15875" width="19.109375" style="490" customWidth="1"/>
    <col min="15876" max="15876" width="16.33203125" style="490" customWidth="1"/>
    <col min="15877" max="15877" width="15.109375" style="490" customWidth="1"/>
    <col min="15878" max="16128" width="8.88671875" style="490"/>
    <col min="16129" max="16129" width="13.44140625" style="490" customWidth="1"/>
    <col min="16130" max="16130" width="19.6640625" style="490" customWidth="1"/>
    <col min="16131" max="16131" width="19.109375" style="490" customWidth="1"/>
    <col min="16132" max="16132" width="16.33203125" style="490" customWidth="1"/>
    <col min="16133" max="16133" width="15.109375" style="490" customWidth="1"/>
    <col min="16134" max="16384" width="8.88671875" style="490"/>
  </cols>
  <sheetData>
    <row r="1" spans="1:5" ht="32.25" customHeight="1" x14ac:dyDescent="0.15">
      <c r="A1" s="489" t="s">
        <v>1043</v>
      </c>
      <c r="B1" s="489"/>
      <c r="C1" s="489"/>
      <c r="D1" s="489"/>
      <c r="E1" s="489"/>
    </row>
    <row r="2" spans="1:5" ht="21" customHeight="1" x14ac:dyDescent="0.15">
      <c r="A2" s="491" t="s">
        <v>1240</v>
      </c>
      <c r="B2" s="491"/>
      <c r="C2" s="491"/>
      <c r="D2" s="491"/>
      <c r="E2" s="491"/>
    </row>
    <row r="3" spans="1:5" ht="15" customHeight="1" x14ac:dyDescent="0.15">
      <c r="A3" s="491" t="s">
        <v>285</v>
      </c>
      <c r="B3" s="491"/>
      <c r="C3" s="491"/>
      <c r="D3" s="491"/>
      <c r="E3" s="491"/>
    </row>
    <row r="4" spans="1:5" ht="23.25" customHeight="1" x14ac:dyDescent="0.15">
      <c r="A4" s="492" t="s">
        <v>862</v>
      </c>
      <c r="B4" s="492"/>
      <c r="C4" s="492"/>
      <c r="D4" s="492"/>
      <c r="E4" s="493" t="s">
        <v>863</v>
      </c>
    </row>
    <row r="5" spans="1:5" s="499" customFormat="1" ht="27" customHeight="1" x14ac:dyDescent="0.2">
      <c r="A5" s="494" t="s">
        <v>864</v>
      </c>
      <c r="B5" s="495" t="s">
        <v>1044</v>
      </c>
      <c r="C5" s="496"/>
      <c r="D5" s="497" t="s">
        <v>1045</v>
      </c>
      <c r="E5" s="498" t="s">
        <v>1046</v>
      </c>
    </row>
    <row r="6" spans="1:5" s="492" customFormat="1" ht="27.75" customHeight="1" x14ac:dyDescent="0.15">
      <c r="A6" s="500" t="s">
        <v>1047</v>
      </c>
      <c r="B6" s="598" t="s">
        <v>1048</v>
      </c>
      <c r="C6" s="598"/>
      <c r="D6" s="502">
        <v>1700000</v>
      </c>
      <c r="E6" s="503"/>
    </row>
    <row r="7" spans="1:5" s="492" customFormat="1" ht="27.75" customHeight="1" x14ac:dyDescent="0.15">
      <c r="A7" s="500" t="s">
        <v>1049</v>
      </c>
      <c r="B7" s="598" t="s">
        <v>1050</v>
      </c>
      <c r="C7" s="598"/>
      <c r="D7" s="502">
        <v>490000</v>
      </c>
      <c r="E7" s="503"/>
    </row>
    <row r="8" spans="1:5" s="492" customFormat="1" ht="27.75" customHeight="1" x14ac:dyDescent="0.15">
      <c r="A8" s="500" t="s">
        <v>1051</v>
      </c>
      <c r="B8" s="598" t="s">
        <v>1052</v>
      </c>
      <c r="C8" s="598"/>
      <c r="D8" s="502">
        <v>82000</v>
      </c>
      <c r="E8" s="503"/>
    </row>
    <row r="9" spans="1:5" s="492" customFormat="1" ht="27.75" customHeight="1" x14ac:dyDescent="0.15">
      <c r="A9" s="500" t="s">
        <v>1053</v>
      </c>
      <c r="B9" s="598" t="s">
        <v>1054</v>
      </c>
      <c r="C9" s="598"/>
      <c r="D9" s="502">
        <v>1000000</v>
      </c>
      <c r="E9" s="503"/>
    </row>
    <row r="10" spans="1:5" s="533" customFormat="1" ht="27.75" customHeight="1" x14ac:dyDescent="0.15">
      <c r="A10" s="500" t="s">
        <v>1055</v>
      </c>
      <c r="B10" s="598" t="s">
        <v>1056</v>
      </c>
      <c r="C10" s="598"/>
      <c r="D10" s="599">
        <v>765000</v>
      </c>
      <c r="E10" s="600"/>
    </row>
    <row r="11" spans="1:5" s="492" customFormat="1" ht="27.75" customHeight="1" x14ac:dyDescent="0.15">
      <c r="A11" s="500" t="s">
        <v>1057</v>
      </c>
      <c r="B11" s="598" t="s">
        <v>1058</v>
      </c>
      <c r="C11" s="598"/>
      <c r="D11" s="502">
        <v>430000</v>
      </c>
      <c r="E11" s="505"/>
    </row>
    <row r="12" spans="1:5" s="492" customFormat="1" ht="27.75" customHeight="1" x14ac:dyDescent="0.15">
      <c r="A12" s="500" t="s">
        <v>1059</v>
      </c>
      <c r="B12" s="601" t="s">
        <v>1060</v>
      </c>
      <c r="C12" s="602"/>
      <c r="D12" s="502">
        <v>975000</v>
      </c>
      <c r="E12" s="505"/>
    </row>
    <row r="13" spans="1:5" s="492" customFormat="1" ht="27.75" customHeight="1" x14ac:dyDescent="0.15">
      <c r="A13" s="603" t="s">
        <v>1061</v>
      </c>
      <c r="B13" s="501" t="s">
        <v>1062</v>
      </c>
      <c r="C13" s="501"/>
      <c r="D13" s="502">
        <v>600000</v>
      </c>
      <c r="E13" s="503"/>
    </row>
    <row r="14" spans="1:5" s="492" customFormat="1" ht="27.75" customHeight="1" x14ac:dyDescent="0.15">
      <c r="A14" s="603" t="s">
        <v>1063</v>
      </c>
      <c r="B14" s="501" t="s">
        <v>1064</v>
      </c>
      <c r="C14" s="501"/>
      <c r="D14" s="502">
        <v>1136364</v>
      </c>
      <c r="E14" s="503"/>
    </row>
    <row r="15" spans="1:5" s="492" customFormat="1" ht="27.75" customHeight="1" x14ac:dyDescent="0.15">
      <c r="A15" s="603" t="s">
        <v>1063</v>
      </c>
      <c r="B15" s="501" t="s">
        <v>1065</v>
      </c>
      <c r="C15" s="501"/>
      <c r="D15" s="502">
        <v>1363636</v>
      </c>
      <c r="E15" s="503"/>
    </row>
    <row r="16" spans="1:5" s="492" customFormat="1" ht="27.75" customHeight="1" x14ac:dyDescent="0.15">
      <c r="A16" s="500" t="s">
        <v>1063</v>
      </c>
      <c r="B16" s="501" t="s">
        <v>1066</v>
      </c>
      <c r="C16" s="501"/>
      <c r="D16" s="502">
        <v>1154545</v>
      </c>
      <c r="E16" s="503"/>
    </row>
    <row r="17" spans="1:5" s="492" customFormat="1" ht="27.75" customHeight="1" x14ac:dyDescent="0.15">
      <c r="A17" s="500" t="s">
        <v>1067</v>
      </c>
      <c r="B17" s="501" t="s">
        <v>1068</v>
      </c>
      <c r="C17" s="501"/>
      <c r="D17" s="502">
        <v>1850000</v>
      </c>
      <c r="E17" s="503"/>
    </row>
    <row r="18" spans="1:5" s="492" customFormat="1" ht="27.75" customHeight="1" x14ac:dyDescent="0.15">
      <c r="A18" s="500" t="s">
        <v>1067</v>
      </c>
      <c r="B18" s="501" t="s">
        <v>1069</v>
      </c>
      <c r="C18" s="501"/>
      <c r="D18" s="502">
        <v>1710000</v>
      </c>
      <c r="E18" s="503"/>
    </row>
    <row r="19" spans="1:5" s="492" customFormat="1" ht="27.75" customHeight="1" x14ac:dyDescent="0.15">
      <c r="A19" s="604" t="s">
        <v>1070</v>
      </c>
      <c r="B19" s="605" t="s">
        <v>1071</v>
      </c>
      <c r="C19" s="606"/>
      <c r="D19" s="502">
        <v>1600000</v>
      </c>
      <c r="E19" s="503"/>
    </row>
    <row r="20" spans="1:5" s="530" customFormat="1" ht="32.25" customHeight="1" x14ac:dyDescent="0.15">
      <c r="A20" s="607" t="s">
        <v>950</v>
      </c>
      <c r="B20" s="608"/>
      <c r="C20" s="608"/>
      <c r="D20" s="609">
        <f>SUM(D6:D19)</f>
        <v>14856545</v>
      </c>
      <c r="E20" s="519"/>
    </row>
    <row r="21" spans="1:5" s="530" customFormat="1" ht="14.25" x14ac:dyDescent="0.15">
      <c r="B21" s="531"/>
      <c r="D21" s="532"/>
    </row>
    <row r="22" spans="1:5" s="530" customFormat="1" ht="14.25" x14ac:dyDescent="0.15">
      <c r="B22" s="531"/>
      <c r="D22" s="532"/>
    </row>
    <row r="23" spans="1:5" s="530" customFormat="1" ht="14.25" x14ac:dyDescent="0.15">
      <c r="B23" s="531"/>
      <c r="D23" s="532"/>
    </row>
    <row r="24" spans="1:5" s="530" customFormat="1" ht="14.25" x14ac:dyDescent="0.15">
      <c r="B24" s="531"/>
      <c r="D24" s="532"/>
    </row>
    <row r="25" spans="1:5" s="530" customFormat="1" ht="14.25" x14ac:dyDescent="0.15">
      <c r="B25" s="531"/>
      <c r="D25" s="532"/>
    </row>
    <row r="26" spans="1:5" s="530" customFormat="1" ht="14.25" x14ac:dyDescent="0.15">
      <c r="B26" s="531"/>
      <c r="D26" s="532"/>
    </row>
    <row r="27" spans="1:5" s="530" customFormat="1" ht="14.25" x14ac:dyDescent="0.15">
      <c r="B27" s="531"/>
      <c r="D27" s="532"/>
    </row>
    <row r="28" spans="1:5" s="530" customFormat="1" ht="14.25" x14ac:dyDescent="0.15">
      <c r="B28" s="531"/>
      <c r="D28" s="532"/>
    </row>
    <row r="29" spans="1:5" s="530" customFormat="1" ht="14.25" x14ac:dyDescent="0.15">
      <c r="B29" s="531"/>
      <c r="D29" s="532"/>
    </row>
    <row r="30" spans="1:5" s="530" customFormat="1" ht="14.25" x14ac:dyDescent="0.15">
      <c r="B30" s="531"/>
      <c r="D30" s="532"/>
    </row>
    <row r="31" spans="1:5" s="530" customFormat="1" ht="14.25" x14ac:dyDescent="0.15">
      <c r="B31" s="531"/>
      <c r="D31" s="532"/>
    </row>
    <row r="32" spans="1:5" s="530" customFormat="1" ht="14.25" x14ac:dyDescent="0.15">
      <c r="B32" s="531"/>
      <c r="D32" s="532"/>
    </row>
    <row r="33" spans="2:4" s="530" customFormat="1" ht="14.25" x14ac:dyDescent="0.15">
      <c r="B33" s="531"/>
      <c r="D33" s="532"/>
    </row>
    <row r="34" spans="2:4" s="530" customFormat="1" ht="14.25" x14ac:dyDescent="0.15">
      <c r="B34" s="531"/>
      <c r="D34" s="532"/>
    </row>
    <row r="35" spans="2:4" s="530" customFormat="1" ht="14.25" x14ac:dyDescent="0.15">
      <c r="B35" s="531"/>
      <c r="D35" s="532"/>
    </row>
    <row r="36" spans="2:4" s="530" customFormat="1" ht="14.25" x14ac:dyDescent="0.15">
      <c r="B36" s="531"/>
      <c r="D36" s="532"/>
    </row>
    <row r="37" spans="2:4" s="530" customFormat="1" ht="14.25" x14ac:dyDescent="0.15">
      <c r="B37" s="531"/>
      <c r="D37" s="532"/>
    </row>
    <row r="38" spans="2:4" s="530" customFormat="1" ht="14.25" x14ac:dyDescent="0.15">
      <c r="B38" s="531"/>
      <c r="D38" s="532"/>
    </row>
    <row r="39" spans="2:4" s="530" customFormat="1" ht="14.25" x14ac:dyDescent="0.15">
      <c r="B39" s="531"/>
      <c r="D39" s="532"/>
    </row>
    <row r="40" spans="2:4" s="530" customFormat="1" ht="14.25" x14ac:dyDescent="0.15">
      <c r="B40" s="531"/>
      <c r="D40" s="532"/>
    </row>
    <row r="41" spans="2:4" s="530" customFormat="1" ht="14.25" x14ac:dyDescent="0.15">
      <c r="B41" s="531"/>
      <c r="D41" s="532"/>
    </row>
    <row r="42" spans="2:4" s="530" customFormat="1" ht="14.25" x14ac:dyDescent="0.15">
      <c r="B42" s="531"/>
      <c r="D42" s="532"/>
    </row>
    <row r="43" spans="2:4" s="530" customFormat="1" ht="14.25" x14ac:dyDescent="0.15">
      <c r="B43" s="531"/>
      <c r="D43" s="532"/>
    </row>
    <row r="44" spans="2:4" s="530" customFormat="1" ht="14.25" x14ac:dyDescent="0.15">
      <c r="B44" s="531"/>
      <c r="D44" s="532"/>
    </row>
    <row r="45" spans="2:4" s="530" customFormat="1" ht="14.25" x14ac:dyDescent="0.15">
      <c r="B45" s="531"/>
      <c r="D45" s="532"/>
    </row>
    <row r="46" spans="2:4" s="530" customFormat="1" ht="14.25" x14ac:dyDescent="0.15">
      <c r="B46" s="531"/>
      <c r="D46" s="532"/>
    </row>
    <row r="47" spans="2:4" s="530" customFormat="1" ht="14.25" x14ac:dyDescent="0.15">
      <c r="B47" s="531"/>
      <c r="D47" s="532"/>
    </row>
    <row r="48" spans="2:4" s="530" customFormat="1" ht="14.25" x14ac:dyDescent="0.15">
      <c r="B48" s="531"/>
      <c r="D48" s="532"/>
    </row>
    <row r="49" spans="2:4" s="530" customFormat="1" ht="14.25" x14ac:dyDescent="0.15">
      <c r="B49" s="531"/>
      <c r="D49" s="532"/>
    </row>
    <row r="50" spans="2:4" s="530" customFormat="1" ht="14.25" x14ac:dyDescent="0.15">
      <c r="B50" s="531"/>
      <c r="D50" s="532"/>
    </row>
    <row r="51" spans="2:4" s="530" customFormat="1" ht="14.25" x14ac:dyDescent="0.15">
      <c r="B51" s="531"/>
      <c r="D51" s="532"/>
    </row>
    <row r="52" spans="2:4" s="530" customFormat="1" ht="14.25" x14ac:dyDescent="0.15">
      <c r="B52" s="531"/>
      <c r="D52" s="532"/>
    </row>
    <row r="53" spans="2:4" s="530" customFormat="1" ht="14.25" x14ac:dyDescent="0.15">
      <c r="B53" s="531"/>
      <c r="D53" s="532"/>
    </row>
    <row r="54" spans="2:4" s="530" customFormat="1" ht="14.25" x14ac:dyDescent="0.15">
      <c r="B54" s="531"/>
      <c r="D54" s="532"/>
    </row>
    <row r="55" spans="2:4" s="530" customFormat="1" ht="14.25" x14ac:dyDescent="0.15">
      <c r="B55" s="531"/>
      <c r="D55" s="532"/>
    </row>
    <row r="56" spans="2:4" s="530" customFormat="1" ht="14.25" x14ac:dyDescent="0.15">
      <c r="B56" s="531"/>
      <c r="D56" s="532"/>
    </row>
    <row r="57" spans="2:4" s="530" customFormat="1" ht="14.25" x14ac:dyDescent="0.15">
      <c r="B57" s="531"/>
      <c r="D57" s="532"/>
    </row>
    <row r="58" spans="2:4" s="530" customFormat="1" ht="14.25" x14ac:dyDescent="0.15">
      <c r="B58" s="531"/>
      <c r="D58" s="532"/>
    </row>
    <row r="59" spans="2:4" s="530" customFormat="1" ht="14.25" x14ac:dyDescent="0.15">
      <c r="B59" s="531"/>
      <c r="D59" s="532"/>
    </row>
    <row r="60" spans="2:4" s="530" customFormat="1" ht="14.25" x14ac:dyDescent="0.15">
      <c r="B60" s="531"/>
      <c r="D60" s="532"/>
    </row>
    <row r="61" spans="2:4" s="530" customFormat="1" ht="14.25" x14ac:dyDescent="0.15">
      <c r="B61" s="531"/>
      <c r="D61" s="532"/>
    </row>
    <row r="62" spans="2:4" s="530" customFormat="1" ht="14.25" x14ac:dyDescent="0.15">
      <c r="B62" s="531"/>
      <c r="D62" s="532"/>
    </row>
    <row r="63" spans="2:4" s="530" customFormat="1" ht="14.25" x14ac:dyDescent="0.15">
      <c r="B63" s="531"/>
      <c r="D63" s="532"/>
    </row>
    <row r="64" spans="2:4" s="530" customFormat="1" ht="14.25" x14ac:dyDescent="0.15">
      <c r="B64" s="531"/>
      <c r="D64" s="532"/>
    </row>
    <row r="65" spans="2:4" s="530" customFormat="1" ht="14.25" x14ac:dyDescent="0.15">
      <c r="B65" s="531"/>
      <c r="D65" s="532"/>
    </row>
    <row r="66" spans="2:4" s="530" customFormat="1" ht="14.25" x14ac:dyDescent="0.15">
      <c r="B66" s="531"/>
      <c r="D66" s="532"/>
    </row>
    <row r="67" spans="2:4" s="530" customFormat="1" ht="14.25" x14ac:dyDescent="0.15">
      <c r="B67" s="531"/>
      <c r="D67" s="532"/>
    </row>
    <row r="68" spans="2:4" s="530" customFormat="1" ht="14.25" x14ac:dyDescent="0.15">
      <c r="B68" s="531"/>
      <c r="D68" s="532"/>
    </row>
    <row r="69" spans="2:4" s="530" customFormat="1" ht="14.25" x14ac:dyDescent="0.15">
      <c r="B69" s="531"/>
      <c r="D69" s="532"/>
    </row>
    <row r="70" spans="2:4" s="530" customFormat="1" ht="14.25" x14ac:dyDescent="0.15">
      <c r="B70" s="531"/>
      <c r="D70" s="532"/>
    </row>
    <row r="71" spans="2:4" s="530" customFormat="1" ht="14.25" x14ac:dyDescent="0.15">
      <c r="B71" s="531"/>
      <c r="D71" s="532"/>
    </row>
    <row r="72" spans="2:4" s="530" customFormat="1" ht="14.25" x14ac:dyDescent="0.15">
      <c r="B72" s="531"/>
      <c r="D72" s="532"/>
    </row>
    <row r="73" spans="2:4" s="530" customFormat="1" ht="14.25" x14ac:dyDescent="0.15">
      <c r="B73" s="531"/>
      <c r="D73" s="532"/>
    </row>
    <row r="74" spans="2:4" s="530" customFormat="1" ht="14.25" x14ac:dyDescent="0.15">
      <c r="B74" s="531"/>
      <c r="D74" s="532"/>
    </row>
    <row r="75" spans="2:4" s="530" customFormat="1" ht="14.25" x14ac:dyDescent="0.15">
      <c r="B75" s="531"/>
      <c r="D75" s="532"/>
    </row>
    <row r="76" spans="2:4" s="530" customFormat="1" ht="14.25" x14ac:dyDescent="0.15">
      <c r="B76" s="531"/>
      <c r="D76" s="532"/>
    </row>
    <row r="77" spans="2:4" s="530" customFormat="1" ht="14.25" x14ac:dyDescent="0.15">
      <c r="B77" s="531"/>
      <c r="D77" s="532"/>
    </row>
    <row r="78" spans="2:4" s="530" customFormat="1" ht="14.25" x14ac:dyDescent="0.15">
      <c r="B78" s="531"/>
      <c r="D78" s="532"/>
    </row>
    <row r="79" spans="2:4" s="530" customFormat="1" ht="14.25" x14ac:dyDescent="0.15">
      <c r="B79" s="531"/>
      <c r="D79" s="532"/>
    </row>
    <row r="80" spans="2:4" s="530" customFormat="1" ht="14.25" x14ac:dyDescent="0.15">
      <c r="B80" s="531"/>
      <c r="D80" s="532"/>
    </row>
    <row r="81" spans="2:4" s="530" customFormat="1" ht="14.25" x14ac:dyDescent="0.15">
      <c r="B81" s="531"/>
      <c r="D81" s="532"/>
    </row>
    <row r="82" spans="2:4" s="530" customFormat="1" ht="14.25" x14ac:dyDescent="0.15">
      <c r="B82" s="531"/>
      <c r="D82" s="532"/>
    </row>
    <row r="83" spans="2:4" s="530" customFormat="1" ht="14.25" x14ac:dyDescent="0.15">
      <c r="B83" s="531"/>
      <c r="D83" s="532"/>
    </row>
    <row r="84" spans="2:4" s="530" customFormat="1" ht="14.25" x14ac:dyDescent="0.15">
      <c r="B84" s="531"/>
      <c r="D84" s="532"/>
    </row>
    <row r="85" spans="2:4" s="530" customFormat="1" ht="14.25" x14ac:dyDescent="0.15">
      <c r="B85" s="531"/>
      <c r="D85" s="532"/>
    </row>
    <row r="86" spans="2:4" s="530" customFormat="1" ht="14.25" x14ac:dyDescent="0.15">
      <c r="B86" s="531"/>
      <c r="D86" s="532"/>
    </row>
    <row r="87" spans="2:4" s="530" customFormat="1" ht="14.25" x14ac:dyDescent="0.15">
      <c r="B87" s="531"/>
      <c r="D87" s="532"/>
    </row>
    <row r="88" spans="2:4" s="530" customFormat="1" ht="14.25" x14ac:dyDescent="0.15">
      <c r="B88" s="531"/>
      <c r="D88" s="532"/>
    </row>
    <row r="89" spans="2:4" s="530" customFormat="1" ht="14.25" x14ac:dyDescent="0.15">
      <c r="B89" s="531"/>
      <c r="D89" s="532"/>
    </row>
    <row r="90" spans="2:4" s="530" customFormat="1" ht="14.25" x14ac:dyDescent="0.15">
      <c r="B90" s="531"/>
      <c r="D90" s="532"/>
    </row>
    <row r="91" spans="2:4" s="530" customFormat="1" ht="14.25" x14ac:dyDescent="0.15">
      <c r="B91" s="531"/>
      <c r="D91" s="532"/>
    </row>
    <row r="92" spans="2:4" s="530" customFormat="1" ht="14.25" x14ac:dyDescent="0.15">
      <c r="B92" s="531"/>
      <c r="D92" s="532"/>
    </row>
    <row r="93" spans="2:4" s="530" customFormat="1" ht="14.25" x14ac:dyDescent="0.15">
      <c r="B93" s="531"/>
      <c r="D93" s="532"/>
    </row>
    <row r="94" spans="2:4" s="530" customFormat="1" ht="14.25" x14ac:dyDescent="0.15">
      <c r="B94" s="531"/>
      <c r="D94" s="532"/>
    </row>
    <row r="95" spans="2:4" s="530" customFormat="1" ht="14.25" x14ac:dyDescent="0.15">
      <c r="B95" s="531"/>
      <c r="D95" s="532"/>
    </row>
    <row r="96" spans="2:4" s="530" customFormat="1" ht="14.25" x14ac:dyDescent="0.15">
      <c r="B96" s="531"/>
      <c r="D96" s="532"/>
    </row>
    <row r="97" spans="2:4" s="530" customFormat="1" ht="14.25" x14ac:dyDescent="0.15">
      <c r="B97" s="531"/>
      <c r="D97" s="532"/>
    </row>
    <row r="98" spans="2:4" s="530" customFormat="1" ht="14.25" x14ac:dyDescent="0.15">
      <c r="B98" s="531"/>
      <c r="D98" s="532"/>
    </row>
    <row r="99" spans="2:4" s="530" customFormat="1" ht="14.25" x14ac:dyDescent="0.15">
      <c r="B99" s="531"/>
      <c r="D99" s="532"/>
    </row>
    <row r="100" spans="2:4" s="530" customFormat="1" ht="14.25" x14ac:dyDescent="0.15">
      <c r="B100" s="531"/>
      <c r="D100" s="532"/>
    </row>
    <row r="101" spans="2:4" s="530" customFormat="1" ht="14.25" x14ac:dyDescent="0.15">
      <c r="B101" s="531"/>
      <c r="D101" s="532"/>
    </row>
    <row r="102" spans="2:4" s="530" customFormat="1" ht="14.25" x14ac:dyDescent="0.15">
      <c r="B102" s="531"/>
      <c r="D102" s="532"/>
    </row>
    <row r="103" spans="2:4" s="530" customFormat="1" ht="14.25" x14ac:dyDescent="0.15">
      <c r="B103" s="531"/>
      <c r="D103" s="532"/>
    </row>
    <row r="104" spans="2:4" s="530" customFormat="1" ht="14.25" x14ac:dyDescent="0.15">
      <c r="B104" s="531"/>
      <c r="D104" s="532"/>
    </row>
    <row r="105" spans="2:4" s="530" customFormat="1" ht="14.25" x14ac:dyDescent="0.15">
      <c r="B105" s="531"/>
      <c r="D105" s="532"/>
    </row>
    <row r="106" spans="2:4" s="530" customFormat="1" ht="14.25" x14ac:dyDescent="0.15">
      <c r="B106" s="531"/>
      <c r="D106" s="532"/>
    </row>
    <row r="107" spans="2:4" s="530" customFormat="1" ht="14.25" x14ac:dyDescent="0.15">
      <c r="B107" s="531"/>
      <c r="D107" s="532"/>
    </row>
    <row r="108" spans="2:4" s="530" customFormat="1" ht="14.25" x14ac:dyDescent="0.15">
      <c r="B108" s="531"/>
      <c r="D108" s="532"/>
    </row>
    <row r="109" spans="2:4" s="530" customFormat="1" ht="14.25" x14ac:dyDescent="0.15">
      <c r="B109" s="531"/>
      <c r="D109" s="532"/>
    </row>
    <row r="110" spans="2:4" s="530" customFormat="1" ht="14.25" x14ac:dyDescent="0.15">
      <c r="B110" s="531"/>
      <c r="D110" s="532"/>
    </row>
    <row r="111" spans="2:4" s="530" customFormat="1" ht="14.25" x14ac:dyDescent="0.15">
      <c r="B111" s="531"/>
      <c r="D111" s="532"/>
    </row>
    <row r="112" spans="2:4" s="530" customFormat="1" ht="14.25" x14ac:dyDescent="0.15">
      <c r="B112" s="531"/>
      <c r="D112" s="532"/>
    </row>
    <row r="113" spans="2:4" s="530" customFormat="1" ht="14.25" x14ac:dyDescent="0.15">
      <c r="B113" s="531"/>
      <c r="D113" s="532"/>
    </row>
    <row r="114" spans="2:4" s="530" customFormat="1" ht="14.25" x14ac:dyDescent="0.15">
      <c r="B114" s="531"/>
      <c r="D114" s="532"/>
    </row>
    <row r="115" spans="2:4" s="530" customFormat="1" ht="14.25" x14ac:dyDescent="0.15">
      <c r="B115" s="531"/>
      <c r="D115" s="532"/>
    </row>
    <row r="116" spans="2:4" s="530" customFormat="1" ht="14.25" x14ac:dyDescent="0.15">
      <c r="B116" s="531"/>
      <c r="D116" s="532"/>
    </row>
    <row r="117" spans="2:4" s="530" customFormat="1" ht="14.25" x14ac:dyDescent="0.15">
      <c r="B117" s="531"/>
      <c r="D117" s="532"/>
    </row>
    <row r="118" spans="2:4" s="530" customFormat="1" ht="14.25" x14ac:dyDescent="0.15">
      <c r="B118" s="531"/>
      <c r="D118" s="532"/>
    </row>
    <row r="119" spans="2:4" s="530" customFormat="1" ht="14.25" x14ac:dyDescent="0.15">
      <c r="B119" s="531"/>
      <c r="D119" s="532"/>
    </row>
    <row r="120" spans="2:4" s="530" customFormat="1" ht="14.25" x14ac:dyDescent="0.15">
      <c r="B120" s="531"/>
      <c r="D120" s="532"/>
    </row>
    <row r="121" spans="2:4" s="530" customFormat="1" ht="14.25" x14ac:dyDescent="0.15">
      <c r="B121" s="531"/>
      <c r="D121" s="532"/>
    </row>
    <row r="122" spans="2:4" s="530" customFormat="1" ht="14.25" x14ac:dyDescent="0.15">
      <c r="B122" s="531"/>
      <c r="D122" s="532"/>
    </row>
    <row r="123" spans="2:4" s="530" customFormat="1" ht="14.25" x14ac:dyDescent="0.15">
      <c r="B123" s="531"/>
      <c r="D123" s="532"/>
    </row>
    <row r="124" spans="2:4" s="530" customFormat="1" ht="14.25" x14ac:dyDescent="0.15">
      <c r="B124" s="531"/>
      <c r="D124" s="532"/>
    </row>
    <row r="125" spans="2:4" s="530" customFormat="1" ht="14.25" x14ac:dyDescent="0.15">
      <c r="B125" s="531"/>
      <c r="D125" s="532"/>
    </row>
    <row r="126" spans="2:4" s="530" customFormat="1" ht="14.25" x14ac:dyDescent="0.15">
      <c r="B126" s="531"/>
      <c r="D126" s="532"/>
    </row>
    <row r="127" spans="2:4" s="530" customFormat="1" ht="14.25" x14ac:dyDescent="0.15">
      <c r="B127" s="531"/>
      <c r="D127" s="532"/>
    </row>
    <row r="128" spans="2:4" s="530" customFormat="1" ht="14.25" x14ac:dyDescent="0.15">
      <c r="B128" s="531"/>
      <c r="D128" s="532"/>
    </row>
    <row r="129" spans="2:4" s="530" customFormat="1" ht="14.25" x14ac:dyDescent="0.15">
      <c r="B129" s="531"/>
      <c r="D129" s="532"/>
    </row>
    <row r="130" spans="2:4" s="530" customFormat="1" ht="14.25" x14ac:dyDescent="0.15">
      <c r="B130" s="531"/>
      <c r="D130" s="532"/>
    </row>
    <row r="131" spans="2:4" s="530" customFormat="1" ht="14.25" x14ac:dyDescent="0.15">
      <c r="B131" s="531"/>
      <c r="D131" s="532"/>
    </row>
    <row r="132" spans="2:4" s="530" customFormat="1" ht="14.25" x14ac:dyDescent="0.15">
      <c r="B132" s="531"/>
      <c r="D132" s="532"/>
    </row>
    <row r="133" spans="2:4" s="530" customFormat="1" ht="14.25" x14ac:dyDescent="0.15">
      <c r="B133" s="531"/>
      <c r="D133" s="532"/>
    </row>
    <row r="134" spans="2:4" s="530" customFormat="1" ht="14.25" x14ac:dyDescent="0.15">
      <c r="B134" s="531"/>
      <c r="D134" s="532"/>
    </row>
    <row r="135" spans="2:4" s="530" customFormat="1" ht="14.25" x14ac:dyDescent="0.15">
      <c r="B135" s="531"/>
      <c r="D135" s="532"/>
    </row>
    <row r="136" spans="2:4" s="530" customFormat="1" ht="14.25" x14ac:dyDescent="0.15">
      <c r="B136" s="531"/>
      <c r="D136" s="532"/>
    </row>
    <row r="137" spans="2:4" s="530" customFormat="1" ht="14.25" x14ac:dyDescent="0.15">
      <c r="B137" s="531"/>
      <c r="D137" s="532"/>
    </row>
    <row r="138" spans="2:4" s="530" customFormat="1" ht="14.25" x14ac:dyDescent="0.15">
      <c r="B138" s="531"/>
      <c r="D138" s="532"/>
    </row>
    <row r="139" spans="2:4" s="530" customFormat="1" ht="14.25" x14ac:dyDescent="0.15">
      <c r="B139" s="531"/>
      <c r="D139" s="532"/>
    </row>
    <row r="140" spans="2:4" s="530" customFormat="1" ht="14.25" x14ac:dyDescent="0.15">
      <c r="B140" s="531"/>
      <c r="D140" s="532"/>
    </row>
    <row r="141" spans="2:4" s="530" customFormat="1" ht="14.25" x14ac:dyDescent="0.15">
      <c r="B141" s="531"/>
      <c r="D141" s="532"/>
    </row>
    <row r="142" spans="2:4" s="530" customFormat="1" ht="14.25" x14ac:dyDescent="0.15">
      <c r="B142" s="531"/>
      <c r="D142" s="532"/>
    </row>
    <row r="143" spans="2:4" s="530" customFormat="1" ht="14.25" x14ac:dyDescent="0.15">
      <c r="B143" s="531"/>
      <c r="D143" s="532"/>
    </row>
    <row r="144" spans="2:4" s="530" customFormat="1" ht="14.25" x14ac:dyDescent="0.15">
      <c r="B144" s="531"/>
      <c r="D144" s="532"/>
    </row>
    <row r="145" spans="2:4" s="530" customFormat="1" ht="14.25" x14ac:dyDescent="0.15">
      <c r="B145" s="531"/>
      <c r="D145" s="532"/>
    </row>
    <row r="146" spans="2:4" s="530" customFormat="1" ht="14.25" x14ac:dyDescent="0.15">
      <c r="B146" s="531"/>
      <c r="D146" s="532"/>
    </row>
    <row r="147" spans="2:4" s="530" customFormat="1" ht="14.25" x14ac:dyDescent="0.15">
      <c r="B147" s="531"/>
      <c r="D147" s="532"/>
    </row>
    <row r="148" spans="2:4" s="530" customFormat="1" ht="14.25" x14ac:dyDescent="0.15">
      <c r="B148" s="531"/>
      <c r="D148" s="532"/>
    </row>
    <row r="149" spans="2:4" s="530" customFormat="1" ht="14.25" x14ac:dyDescent="0.15">
      <c r="B149" s="531"/>
      <c r="D149" s="532"/>
    </row>
    <row r="150" spans="2:4" s="530" customFormat="1" ht="14.25" x14ac:dyDescent="0.15">
      <c r="B150" s="531"/>
      <c r="D150" s="532"/>
    </row>
    <row r="151" spans="2:4" s="530" customFormat="1" ht="14.25" x14ac:dyDescent="0.15">
      <c r="B151" s="531"/>
      <c r="D151" s="532"/>
    </row>
    <row r="152" spans="2:4" s="530" customFormat="1" ht="14.25" x14ac:dyDescent="0.15">
      <c r="B152" s="531"/>
      <c r="D152" s="532"/>
    </row>
    <row r="153" spans="2:4" s="530" customFormat="1" ht="14.25" x14ac:dyDescent="0.15">
      <c r="B153" s="531"/>
      <c r="D153" s="532"/>
    </row>
    <row r="154" spans="2:4" s="530" customFormat="1" ht="14.25" x14ac:dyDescent="0.15">
      <c r="B154" s="531"/>
      <c r="D154" s="532"/>
    </row>
    <row r="155" spans="2:4" s="530" customFormat="1" ht="14.25" x14ac:dyDescent="0.15">
      <c r="B155" s="531"/>
      <c r="D155" s="532"/>
    </row>
    <row r="156" spans="2:4" s="530" customFormat="1" ht="14.25" x14ac:dyDescent="0.15">
      <c r="B156" s="531"/>
      <c r="D156" s="532"/>
    </row>
    <row r="157" spans="2:4" s="530" customFormat="1" ht="14.25" x14ac:dyDescent="0.15">
      <c r="B157" s="531"/>
      <c r="D157" s="532"/>
    </row>
    <row r="158" spans="2:4" s="530" customFormat="1" ht="14.25" x14ac:dyDescent="0.15">
      <c r="B158" s="531"/>
      <c r="D158" s="532"/>
    </row>
    <row r="159" spans="2:4" s="530" customFormat="1" ht="14.25" x14ac:dyDescent="0.15">
      <c r="B159" s="531"/>
      <c r="D159" s="532"/>
    </row>
    <row r="160" spans="2:4" s="530" customFormat="1" ht="14.25" x14ac:dyDescent="0.15">
      <c r="B160" s="531"/>
      <c r="D160" s="532"/>
    </row>
    <row r="161" spans="2:4" s="530" customFormat="1" ht="14.25" x14ac:dyDescent="0.15">
      <c r="B161" s="531"/>
      <c r="D161" s="532"/>
    </row>
    <row r="162" spans="2:4" s="530" customFormat="1" ht="14.25" x14ac:dyDescent="0.15">
      <c r="B162" s="531"/>
      <c r="D162" s="532"/>
    </row>
    <row r="163" spans="2:4" s="530" customFormat="1" ht="14.25" x14ac:dyDescent="0.15">
      <c r="B163" s="531"/>
      <c r="D163" s="532"/>
    </row>
    <row r="164" spans="2:4" s="530" customFormat="1" ht="14.25" x14ac:dyDescent="0.15">
      <c r="B164" s="531"/>
      <c r="D164" s="532"/>
    </row>
    <row r="165" spans="2:4" s="530" customFormat="1" ht="14.25" x14ac:dyDescent="0.15">
      <c r="B165" s="531"/>
      <c r="D165" s="532"/>
    </row>
    <row r="166" spans="2:4" s="530" customFormat="1" ht="14.25" x14ac:dyDescent="0.15">
      <c r="B166" s="531"/>
      <c r="D166" s="532"/>
    </row>
    <row r="167" spans="2:4" s="530" customFormat="1" ht="14.25" x14ac:dyDescent="0.15">
      <c r="B167" s="531"/>
      <c r="D167" s="532"/>
    </row>
    <row r="168" spans="2:4" s="530" customFormat="1" ht="14.25" x14ac:dyDescent="0.15">
      <c r="B168" s="531"/>
      <c r="D168" s="532"/>
    </row>
    <row r="169" spans="2:4" s="530" customFormat="1" ht="14.25" x14ac:dyDescent="0.15">
      <c r="B169" s="531"/>
      <c r="D169" s="532"/>
    </row>
    <row r="170" spans="2:4" s="530" customFormat="1" ht="14.25" x14ac:dyDescent="0.15">
      <c r="B170" s="531"/>
      <c r="D170" s="532"/>
    </row>
    <row r="171" spans="2:4" s="530" customFormat="1" ht="14.25" x14ac:dyDescent="0.15">
      <c r="B171" s="531"/>
      <c r="D171" s="532"/>
    </row>
    <row r="172" spans="2:4" s="530" customFormat="1" ht="14.25" x14ac:dyDescent="0.15">
      <c r="B172" s="531"/>
      <c r="D172" s="532"/>
    </row>
    <row r="173" spans="2:4" s="530" customFormat="1" ht="14.25" x14ac:dyDescent="0.15">
      <c r="B173" s="531"/>
      <c r="D173" s="532"/>
    </row>
    <row r="174" spans="2:4" s="530" customFormat="1" ht="14.25" x14ac:dyDescent="0.15">
      <c r="B174" s="531"/>
      <c r="D174" s="532"/>
    </row>
    <row r="175" spans="2:4" s="530" customFormat="1" ht="14.25" x14ac:dyDescent="0.15">
      <c r="B175" s="531"/>
      <c r="D175" s="532"/>
    </row>
    <row r="176" spans="2:4" s="530" customFormat="1" ht="14.25" x14ac:dyDescent="0.15">
      <c r="B176" s="531"/>
      <c r="D176" s="532"/>
    </row>
    <row r="177" spans="2:4" s="530" customFormat="1" ht="14.25" x14ac:dyDescent="0.15">
      <c r="B177" s="531"/>
      <c r="D177" s="532"/>
    </row>
    <row r="178" spans="2:4" s="530" customFormat="1" ht="14.25" x14ac:dyDescent="0.15">
      <c r="B178" s="531"/>
      <c r="D178" s="532"/>
    </row>
    <row r="179" spans="2:4" s="530" customFormat="1" ht="14.25" x14ac:dyDescent="0.15">
      <c r="B179" s="531"/>
      <c r="D179" s="532"/>
    </row>
    <row r="180" spans="2:4" s="530" customFormat="1" ht="14.25" x14ac:dyDescent="0.15">
      <c r="B180" s="531"/>
      <c r="D180" s="532"/>
    </row>
    <row r="181" spans="2:4" s="530" customFormat="1" ht="14.25" x14ac:dyDescent="0.15">
      <c r="B181" s="531"/>
      <c r="D181" s="532"/>
    </row>
    <row r="182" spans="2:4" s="530" customFormat="1" ht="14.25" x14ac:dyDescent="0.15">
      <c r="B182" s="531"/>
      <c r="D182" s="532"/>
    </row>
    <row r="183" spans="2:4" s="530" customFormat="1" ht="14.25" x14ac:dyDescent="0.15">
      <c r="B183" s="531"/>
      <c r="D183" s="532"/>
    </row>
    <row r="184" spans="2:4" s="530" customFormat="1" ht="14.25" x14ac:dyDescent="0.15">
      <c r="B184" s="531"/>
      <c r="D184" s="532"/>
    </row>
    <row r="185" spans="2:4" s="530" customFormat="1" ht="14.25" x14ac:dyDescent="0.15">
      <c r="B185" s="531"/>
      <c r="D185" s="532"/>
    </row>
    <row r="186" spans="2:4" s="530" customFormat="1" ht="14.25" x14ac:dyDescent="0.15">
      <c r="B186" s="531"/>
      <c r="D186" s="532"/>
    </row>
    <row r="187" spans="2:4" s="530" customFormat="1" ht="14.25" x14ac:dyDescent="0.15">
      <c r="B187" s="531"/>
      <c r="D187" s="532"/>
    </row>
    <row r="188" spans="2:4" s="530" customFormat="1" ht="14.25" x14ac:dyDescent="0.15">
      <c r="B188" s="531"/>
      <c r="D188" s="532"/>
    </row>
    <row r="189" spans="2:4" s="530" customFormat="1" ht="14.25" x14ac:dyDescent="0.15">
      <c r="B189" s="531"/>
      <c r="D189" s="532"/>
    </row>
    <row r="190" spans="2:4" s="530" customFormat="1" ht="14.25" x14ac:dyDescent="0.15">
      <c r="B190" s="531"/>
      <c r="D190" s="532"/>
    </row>
    <row r="191" spans="2:4" s="530" customFormat="1" ht="14.25" x14ac:dyDescent="0.15">
      <c r="B191" s="531"/>
      <c r="D191" s="532"/>
    </row>
    <row r="192" spans="2:4" s="530" customFormat="1" ht="14.25" x14ac:dyDescent="0.15">
      <c r="B192" s="531"/>
      <c r="D192" s="532"/>
    </row>
    <row r="193" spans="2:4" s="530" customFormat="1" ht="14.25" x14ac:dyDescent="0.15">
      <c r="B193" s="531"/>
      <c r="D193" s="532"/>
    </row>
    <row r="194" spans="2:4" s="530" customFormat="1" ht="14.25" x14ac:dyDescent="0.15">
      <c r="B194" s="531"/>
      <c r="D194" s="532"/>
    </row>
    <row r="195" spans="2:4" s="530" customFormat="1" ht="14.25" x14ac:dyDescent="0.15">
      <c r="B195" s="531"/>
      <c r="D195" s="532"/>
    </row>
    <row r="196" spans="2:4" s="530" customFormat="1" ht="14.25" x14ac:dyDescent="0.15">
      <c r="B196" s="531"/>
      <c r="D196" s="532"/>
    </row>
    <row r="197" spans="2:4" s="530" customFormat="1" ht="14.25" x14ac:dyDescent="0.15">
      <c r="B197" s="531"/>
      <c r="D197" s="532"/>
    </row>
    <row r="198" spans="2:4" s="530" customFormat="1" ht="14.25" x14ac:dyDescent="0.15">
      <c r="B198" s="531"/>
      <c r="D198" s="532"/>
    </row>
    <row r="199" spans="2:4" s="530" customFormat="1" ht="14.25" x14ac:dyDescent="0.15">
      <c r="B199" s="531"/>
      <c r="D199" s="532"/>
    </row>
    <row r="200" spans="2:4" s="530" customFormat="1" ht="14.25" x14ac:dyDescent="0.15">
      <c r="B200" s="531"/>
      <c r="D200" s="532"/>
    </row>
    <row r="201" spans="2:4" s="530" customFormat="1" ht="14.25" x14ac:dyDescent="0.15">
      <c r="B201" s="531"/>
      <c r="D201" s="532"/>
    </row>
    <row r="202" spans="2:4" s="530" customFormat="1" ht="14.25" x14ac:dyDescent="0.15">
      <c r="B202" s="531"/>
      <c r="D202" s="532"/>
    </row>
    <row r="203" spans="2:4" s="530" customFormat="1" ht="14.25" x14ac:dyDescent="0.15">
      <c r="B203" s="531"/>
      <c r="D203" s="532"/>
    </row>
    <row r="204" spans="2:4" s="530" customFormat="1" ht="14.25" x14ac:dyDescent="0.15">
      <c r="B204" s="531"/>
      <c r="D204" s="532"/>
    </row>
    <row r="205" spans="2:4" s="530" customFormat="1" ht="14.25" x14ac:dyDescent="0.15">
      <c r="B205" s="531"/>
      <c r="D205" s="532"/>
    </row>
    <row r="206" spans="2:4" s="530" customFormat="1" ht="14.25" x14ac:dyDescent="0.15">
      <c r="B206" s="531"/>
      <c r="D206" s="532"/>
    </row>
    <row r="207" spans="2:4" s="530" customFormat="1" ht="14.25" x14ac:dyDescent="0.15">
      <c r="B207" s="531"/>
      <c r="D207" s="532"/>
    </row>
    <row r="208" spans="2:4" s="530" customFormat="1" ht="14.25" x14ac:dyDescent="0.15">
      <c r="B208" s="531"/>
      <c r="D208" s="532"/>
    </row>
    <row r="209" spans="2:4" s="530" customFormat="1" ht="14.25" x14ac:dyDescent="0.15">
      <c r="B209" s="531"/>
      <c r="D209" s="532"/>
    </row>
    <row r="210" spans="2:4" s="530" customFormat="1" ht="14.25" x14ac:dyDescent="0.15">
      <c r="B210" s="531"/>
      <c r="D210" s="532"/>
    </row>
    <row r="211" spans="2:4" s="530" customFormat="1" ht="14.25" x14ac:dyDescent="0.15">
      <c r="B211" s="531"/>
      <c r="D211" s="532"/>
    </row>
    <row r="212" spans="2:4" s="530" customFormat="1" ht="14.25" x14ac:dyDescent="0.15">
      <c r="B212" s="531"/>
      <c r="D212" s="532"/>
    </row>
    <row r="213" spans="2:4" s="530" customFormat="1" ht="14.25" x14ac:dyDescent="0.15">
      <c r="B213" s="531"/>
      <c r="D213" s="532"/>
    </row>
    <row r="214" spans="2:4" s="530" customFormat="1" ht="14.25" x14ac:dyDescent="0.15">
      <c r="B214" s="531"/>
      <c r="D214" s="532"/>
    </row>
    <row r="215" spans="2:4" s="530" customFormat="1" ht="14.25" x14ac:dyDescent="0.15">
      <c r="B215" s="531"/>
      <c r="D215" s="532"/>
    </row>
    <row r="216" spans="2:4" s="530" customFormat="1" ht="14.25" x14ac:dyDescent="0.15">
      <c r="B216" s="531"/>
      <c r="D216" s="532"/>
    </row>
    <row r="217" spans="2:4" s="530" customFormat="1" ht="14.25" x14ac:dyDescent="0.15">
      <c r="B217" s="531"/>
      <c r="D217" s="532"/>
    </row>
    <row r="218" spans="2:4" s="530" customFormat="1" ht="14.25" x14ac:dyDescent="0.15">
      <c r="B218" s="531"/>
      <c r="D218" s="532"/>
    </row>
    <row r="219" spans="2:4" s="530" customFormat="1" ht="14.25" x14ac:dyDescent="0.15">
      <c r="B219" s="531"/>
      <c r="D219" s="532"/>
    </row>
    <row r="220" spans="2:4" s="530" customFormat="1" ht="14.25" x14ac:dyDescent="0.15">
      <c r="B220" s="531"/>
      <c r="D220" s="532"/>
    </row>
    <row r="221" spans="2:4" s="530" customFormat="1" ht="14.25" x14ac:dyDescent="0.15">
      <c r="B221" s="531"/>
      <c r="D221" s="532"/>
    </row>
    <row r="222" spans="2:4" s="530" customFormat="1" ht="14.25" x14ac:dyDescent="0.15">
      <c r="B222" s="531"/>
      <c r="D222" s="532"/>
    </row>
    <row r="223" spans="2:4" s="530" customFormat="1" ht="14.25" x14ac:dyDescent="0.15">
      <c r="B223" s="531"/>
      <c r="D223" s="532"/>
    </row>
    <row r="224" spans="2:4" s="530" customFormat="1" ht="14.25" x14ac:dyDescent="0.15">
      <c r="B224" s="531"/>
      <c r="D224" s="532"/>
    </row>
    <row r="225" spans="2:4" s="530" customFormat="1" ht="14.25" x14ac:dyDescent="0.15">
      <c r="B225" s="531"/>
      <c r="D225" s="532"/>
    </row>
    <row r="226" spans="2:4" s="530" customFormat="1" ht="14.25" x14ac:dyDescent="0.15">
      <c r="B226" s="531"/>
      <c r="D226" s="532"/>
    </row>
    <row r="227" spans="2:4" s="530" customFormat="1" ht="14.25" x14ac:dyDescent="0.15">
      <c r="B227" s="531"/>
      <c r="D227" s="532"/>
    </row>
    <row r="228" spans="2:4" s="530" customFormat="1" ht="14.25" x14ac:dyDescent="0.15">
      <c r="B228" s="531"/>
      <c r="D228" s="532"/>
    </row>
    <row r="229" spans="2:4" s="530" customFormat="1" ht="14.25" x14ac:dyDescent="0.15">
      <c r="B229" s="531"/>
      <c r="D229" s="532"/>
    </row>
    <row r="230" spans="2:4" s="530" customFormat="1" ht="14.25" x14ac:dyDescent="0.15">
      <c r="B230" s="531"/>
      <c r="D230" s="532"/>
    </row>
    <row r="231" spans="2:4" s="530" customFormat="1" ht="14.25" x14ac:dyDescent="0.15">
      <c r="B231" s="531"/>
      <c r="D231" s="532"/>
    </row>
    <row r="232" spans="2:4" s="530" customFormat="1" ht="14.25" x14ac:dyDescent="0.15">
      <c r="B232" s="531"/>
      <c r="D232" s="532"/>
    </row>
    <row r="233" spans="2:4" s="530" customFormat="1" ht="14.25" x14ac:dyDescent="0.15">
      <c r="B233" s="531"/>
      <c r="D233" s="532"/>
    </row>
    <row r="234" spans="2:4" s="530" customFormat="1" ht="14.25" x14ac:dyDescent="0.15">
      <c r="B234" s="531"/>
      <c r="D234" s="532"/>
    </row>
    <row r="235" spans="2:4" s="530" customFormat="1" ht="14.25" x14ac:dyDescent="0.15">
      <c r="B235" s="531"/>
      <c r="D235" s="532"/>
    </row>
    <row r="236" spans="2:4" s="530" customFormat="1" ht="14.25" x14ac:dyDescent="0.15">
      <c r="B236" s="531"/>
      <c r="D236" s="532"/>
    </row>
    <row r="237" spans="2:4" s="530" customFormat="1" ht="14.25" x14ac:dyDescent="0.15">
      <c r="B237" s="531"/>
      <c r="D237" s="532"/>
    </row>
    <row r="238" spans="2:4" s="530" customFormat="1" ht="14.25" x14ac:dyDescent="0.15">
      <c r="B238" s="531"/>
      <c r="D238" s="532"/>
    </row>
    <row r="239" spans="2:4" s="530" customFormat="1" ht="14.25" x14ac:dyDescent="0.15">
      <c r="B239" s="531"/>
      <c r="D239" s="532"/>
    </row>
    <row r="240" spans="2:4" s="530" customFormat="1" ht="14.25" x14ac:dyDescent="0.15">
      <c r="B240" s="531"/>
      <c r="D240" s="532"/>
    </row>
    <row r="241" spans="2:4" s="530" customFormat="1" ht="14.25" x14ac:dyDescent="0.15">
      <c r="B241" s="531"/>
      <c r="D241" s="532"/>
    </row>
    <row r="242" spans="2:4" s="530" customFormat="1" ht="14.25" x14ac:dyDescent="0.15">
      <c r="B242" s="531"/>
      <c r="D242" s="532"/>
    </row>
    <row r="243" spans="2:4" s="530" customFormat="1" ht="14.25" x14ac:dyDescent="0.15">
      <c r="B243" s="531"/>
      <c r="D243" s="532"/>
    </row>
    <row r="244" spans="2:4" s="530" customFormat="1" ht="14.25" x14ac:dyDescent="0.15">
      <c r="B244" s="531"/>
      <c r="D244" s="532"/>
    </row>
    <row r="245" spans="2:4" s="530" customFormat="1" ht="14.25" x14ac:dyDescent="0.15">
      <c r="B245" s="531"/>
      <c r="D245" s="532"/>
    </row>
    <row r="246" spans="2:4" s="530" customFormat="1" ht="14.25" x14ac:dyDescent="0.15">
      <c r="B246" s="531"/>
      <c r="D246" s="532"/>
    </row>
    <row r="247" spans="2:4" s="530" customFormat="1" ht="14.25" x14ac:dyDescent="0.15">
      <c r="B247" s="531"/>
      <c r="D247" s="532"/>
    </row>
    <row r="248" spans="2:4" s="530" customFormat="1" ht="14.25" x14ac:dyDescent="0.15">
      <c r="B248" s="531"/>
      <c r="D248" s="532"/>
    </row>
    <row r="249" spans="2:4" s="530" customFormat="1" ht="14.25" x14ac:dyDescent="0.15">
      <c r="B249" s="531"/>
      <c r="D249" s="532"/>
    </row>
    <row r="250" spans="2:4" s="530" customFormat="1" ht="14.25" x14ac:dyDescent="0.15">
      <c r="B250" s="531"/>
      <c r="D250" s="532"/>
    </row>
    <row r="251" spans="2:4" s="530" customFormat="1" ht="14.25" x14ac:dyDescent="0.15">
      <c r="B251" s="531"/>
      <c r="D251" s="532"/>
    </row>
    <row r="252" spans="2:4" s="530" customFormat="1" ht="14.25" x14ac:dyDescent="0.15">
      <c r="B252" s="531"/>
      <c r="D252" s="532"/>
    </row>
    <row r="253" spans="2:4" s="530" customFormat="1" ht="14.25" x14ac:dyDescent="0.15">
      <c r="B253" s="531"/>
      <c r="D253" s="532"/>
    </row>
    <row r="254" spans="2:4" s="530" customFormat="1" ht="14.25" x14ac:dyDescent="0.15">
      <c r="B254" s="531"/>
      <c r="D254" s="532"/>
    </row>
    <row r="255" spans="2:4" s="530" customFormat="1" ht="14.25" x14ac:dyDescent="0.15">
      <c r="B255" s="531"/>
      <c r="D255" s="532"/>
    </row>
    <row r="256" spans="2:4" s="530" customFormat="1" ht="14.25" x14ac:dyDescent="0.15">
      <c r="B256" s="531"/>
      <c r="D256" s="532"/>
    </row>
    <row r="257" spans="2:4" s="530" customFormat="1" ht="14.25" x14ac:dyDescent="0.15">
      <c r="B257" s="531"/>
      <c r="D257" s="532"/>
    </row>
    <row r="258" spans="2:4" s="530" customFormat="1" ht="14.25" x14ac:dyDescent="0.15">
      <c r="B258" s="531"/>
      <c r="D258" s="532"/>
    </row>
    <row r="259" spans="2:4" s="530" customFormat="1" ht="14.25" x14ac:dyDescent="0.15">
      <c r="B259" s="531"/>
      <c r="D259" s="532"/>
    </row>
    <row r="260" spans="2:4" s="530" customFormat="1" ht="14.25" x14ac:dyDescent="0.15">
      <c r="B260" s="531"/>
      <c r="D260" s="532"/>
    </row>
    <row r="261" spans="2:4" s="530" customFormat="1" ht="14.25" x14ac:dyDescent="0.15">
      <c r="B261" s="531"/>
      <c r="D261" s="532"/>
    </row>
    <row r="262" spans="2:4" s="530" customFormat="1" ht="14.25" x14ac:dyDescent="0.15">
      <c r="B262" s="531"/>
      <c r="D262" s="532"/>
    </row>
    <row r="263" spans="2:4" s="530" customFormat="1" ht="14.25" x14ac:dyDescent="0.15">
      <c r="B263" s="531"/>
      <c r="D263" s="532"/>
    </row>
    <row r="264" spans="2:4" s="530" customFormat="1" ht="14.25" x14ac:dyDescent="0.15">
      <c r="B264" s="531"/>
      <c r="D264" s="532"/>
    </row>
    <row r="265" spans="2:4" s="530" customFormat="1" ht="14.25" x14ac:dyDescent="0.15">
      <c r="B265" s="531"/>
      <c r="D265" s="532"/>
    </row>
    <row r="266" spans="2:4" s="530" customFormat="1" ht="14.25" x14ac:dyDescent="0.15">
      <c r="B266" s="531"/>
      <c r="D266" s="532"/>
    </row>
    <row r="267" spans="2:4" s="530" customFormat="1" ht="14.25" x14ac:dyDescent="0.15">
      <c r="B267" s="531"/>
      <c r="D267" s="532"/>
    </row>
    <row r="268" spans="2:4" s="530" customFormat="1" ht="14.25" x14ac:dyDescent="0.15">
      <c r="B268" s="531"/>
      <c r="D268" s="532"/>
    </row>
    <row r="269" spans="2:4" s="530" customFormat="1" ht="14.25" x14ac:dyDescent="0.15">
      <c r="B269" s="531"/>
      <c r="D269" s="532"/>
    </row>
    <row r="270" spans="2:4" s="530" customFormat="1" ht="14.25" x14ac:dyDescent="0.15">
      <c r="B270" s="531"/>
      <c r="D270" s="532"/>
    </row>
    <row r="271" spans="2:4" s="530" customFormat="1" ht="14.25" x14ac:dyDescent="0.15">
      <c r="B271" s="531"/>
      <c r="D271" s="532"/>
    </row>
    <row r="272" spans="2:4" s="530" customFormat="1" ht="14.25" x14ac:dyDescent="0.15">
      <c r="B272" s="531"/>
      <c r="D272" s="532"/>
    </row>
    <row r="273" spans="2:4" s="530" customFormat="1" ht="14.25" x14ac:dyDescent="0.15">
      <c r="B273" s="531"/>
      <c r="D273" s="532"/>
    </row>
    <row r="274" spans="2:4" s="530" customFormat="1" ht="14.25" x14ac:dyDescent="0.15">
      <c r="B274" s="531"/>
      <c r="D274" s="532"/>
    </row>
    <row r="275" spans="2:4" s="530" customFormat="1" ht="14.25" x14ac:dyDescent="0.15">
      <c r="B275" s="531"/>
      <c r="D275" s="532"/>
    </row>
    <row r="276" spans="2:4" s="530" customFormat="1" ht="14.25" x14ac:dyDescent="0.15">
      <c r="B276" s="531"/>
      <c r="D276" s="532"/>
    </row>
    <row r="277" spans="2:4" s="530" customFormat="1" ht="14.25" x14ac:dyDescent="0.15">
      <c r="B277" s="531"/>
      <c r="D277" s="532"/>
    </row>
    <row r="278" spans="2:4" s="530" customFormat="1" ht="14.25" x14ac:dyDescent="0.15">
      <c r="B278" s="531"/>
      <c r="D278" s="532"/>
    </row>
    <row r="279" spans="2:4" s="530" customFormat="1" ht="14.25" x14ac:dyDescent="0.15">
      <c r="B279" s="531"/>
      <c r="D279" s="532"/>
    </row>
    <row r="280" spans="2:4" s="530" customFormat="1" ht="14.25" x14ac:dyDescent="0.15">
      <c r="B280" s="531"/>
      <c r="D280" s="532"/>
    </row>
    <row r="281" spans="2:4" s="530" customFormat="1" ht="14.25" x14ac:dyDescent="0.15">
      <c r="B281" s="531"/>
      <c r="D281" s="532"/>
    </row>
    <row r="282" spans="2:4" s="530" customFormat="1" ht="14.25" x14ac:dyDescent="0.15">
      <c r="B282" s="531"/>
      <c r="D282" s="532"/>
    </row>
    <row r="283" spans="2:4" s="530" customFormat="1" ht="14.25" x14ac:dyDescent="0.15">
      <c r="B283" s="531"/>
      <c r="D283" s="532"/>
    </row>
    <row r="284" spans="2:4" s="530" customFormat="1" ht="14.25" x14ac:dyDescent="0.15">
      <c r="B284" s="531"/>
      <c r="D284" s="532"/>
    </row>
    <row r="285" spans="2:4" s="530" customFormat="1" ht="14.25" x14ac:dyDescent="0.15">
      <c r="B285" s="531"/>
      <c r="D285" s="532"/>
    </row>
    <row r="286" spans="2:4" s="530" customFormat="1" ht="14.25" x14ac:dyDescent="0.15">
      <c r="B286" s="531"/>
      <c r="D286" s="532"/>
    </row>
    <row r="287" spans="2:4" s="530" customFormat="1" ht="14.25" x14ac:dyDescent="0.15">
      <c r="B287" s="531"/>
      <c r="D287" s="532"/>
    </row>
    <row r="288" spans="2:4" s="530" customFormat="1" ht="14.25" x14ac:dyDescent="0.15">
      <c r="B288" s="531"/>
      <c r="D288" s="532"/>
    </row>
    <row r="289" spans="2:4" s="530" customFormat="1" ht="14.25" x14ac:dyDescent="0.15">
      <c r="B289" s="531"/>
      <c r="D289" s="532"/>
    </row>
    <row r="290" spans="2:4" s="530" customFormat="1" ht="14.25" x14ac:dyDescent="0.15">
      <c r="B290" s="531"/>
      <c r="D290" s="532"/>
    </row>
    <row r="291" spans="2:4" s="530" customFormat="1" ht="14.25" x14ac:dyDescent="0.15">
      <c r="B291" s="531"/>
      <c r="D291" s="532"/>
    </row>
    <row r="292" spans="2:4" s="530" customFormat="1" ht="14.25" x14ac:dyDescent="0.15">
      <c r="B292" s="531"/>
      <c r="D292" s="532"/>
    </row>
    <row r="293" spans="2:4" s="530" customFormat="1" ht="14.25" x14ac:dyDescent="0.15">
      <c r="B293" s="531"/>
      <c r="D293" s="532"/>
    </row>
    <row r="294" spans="2:4" s="530" customFormat="1" ht="14.25" x14ac:dyDescent="0.15">
      <c r="B294" s="531"/>
      <c r="D294" s="532"/>
    </row>
    <row r="295" spans="2:4" s="530" customFormat="1" ht="14.25" x14ac:dyDescent="0.15">
      <c r="B295" s="531"/>
      <c r="D295" s="532"/>
    </row>
    <row r="296" spans="2:4" s="530" customFormat="1" ht="14.25" x14ac:dyDescent="0.15">
      <c r="B296" s="531"/>
      <c r="D296" s="532"/>
    </row>
    <row r="297" spans="2:4" s="530" customFormat="1" ht="14.25" x14ac:dyDescent="0.15">
      <c r="B297" s="531"/>
      <c r="D297" s="532"/>
    </row>
    <row r="298" spans="2:4" s="530" customFormat="1" ht="14.25" x14ac:dyDescent="0.15">
      <c r="B298" s="531"/>
      <c r="D298" s="532"/>
    </row>
    <row r="299" spans="2:4" s="530" customFormat="1" ht="14.25" x14ac:dyDescent="0.15">
      <c r="B299" s="531"/>
      <c r="D299" s="532"/>
    </row>
    <row r="300" spans="2:4" s="530" customFormat="1" ht="14.25" x14ac:dyDescent="0.15">
      <c r="B300" s="531"/>
      <c r="D300" s="532"/>
    </row>
    <row r="301" spans="2:4" s="530" customFormat="1" ht="14.25" x14ac:dyDescent="0.15">
      <c r="B301" s="531"/>
      <c r="D301" s="532"/>
    </row>
    <row r="302" spans="2:4" s="530" customFormat="1" ht="14.25" x14ac:dyDescent="0.15">
      <c r="B302" s="531"/>
      <c r="D302" s="532"/>
    </row>
    <row r="303" spans="2:4" s="530" customFormat="1" ht="14.25" x14ac:dyDescent="0.15">
      <c r="B303" s="531"/>
      <c r="D303" s="532"/>
    </row>
    <row r="304" spans="2:4" s="530" customFormat="1" ht="14.25" x14ac:dyDescent="0.15">
      <c r="B304" s="531"/>
      <c r="D304" s="532"/>
    </row>
    <row r="305" spans="2:4" s="530" customFormat="1" ht="14.25" x14ac:dyDescent="0.15">
      <c r="B305" s="531"/>
      <c r="D305" s="532"/>
    </row>
    <row r="306" spans="2:4" s="530" customFormat="1" ht="14.25" x14ac:dyDescent="0.15">
      <c r="B306" s="531"/>
      <c r="D306" s="532"/>
    </row>
    <row r="307" spans="2:4" s="530" customFormat="1" ht="14.25" x14ac:dyDescent="0.15">
      <c r="B307" s="531"/>
      <c r="D307" s="532"/>
    </row>
    <row r="308" spans="2:4" s="530" customFormat="1" ht="14.25" x14ac:dyDescent="0.15">
      <c r="B308" s="531"/>
      <c r="D308" s="532"/>
    </row>
    <row r="309" spans="2:4" s="530" customFormat="1" ht="14.25" x14ac:dyDescent="0.15">
      <c r="B309" s="531"/>
      <c r="D309" s="532"/>
    </row>
    <row r="310" spans="2:4" s="530" customFormat="1" ht="14.25" x14ac:dyDescent="0.15">
      <c r="B310" s="531"/>
      <c r="D310" s="532"/>
    </row>
    <row r="311" spans="2:4" s="530" customFormat="1" ht="14.25" x14ac:dyDescent="0.15">
      <c r="B311" s="531"/>
      <c r="D311" s="532"/>
    </row>
    <row r="312" spans="2:4" s="530" customFormat="1" ht="14.25" x14ac:dyDescent="0.15">
      <c r="B312" s="531"/>
      <c r="D312" s="532"/>
    </row>
    <row r="313" spans="2:4" s="530" customFormat="1" ht="14.25" x14ac:dyDescent="0.15">
      <c r="B313" s="531"/>
      <c r="D313" s="532"/>
    </row>
    <row r="314" spans="2:4" s="530" customFormat="1" ht="14.25" x14ac:dyDescent="0.15">
      <c r="B314" s="531"/>
      <c r="D314" s="532"/>
    </row>
    <row r="315" spans="2:4" s="530" customFormat="1" ht="14.25" x14ac:dyDescent="0.15">
      <c r="B315" s="531"/>
      <c r="D315" s="532"/>
    </row>
    <row r="316" spans="2:4" s="530" customFormat="1" ht="14.25" x14ac:dyDescent="0.15">
      <c r="B316" s="531"/>
      <c r="D316" s="532"/>
    </row>
    <row r="317" spans="2:4" s="530" customFormat="1" ht="14.25" x14ac:dyDescent="0.15">
      <c r="B317" s="531"/>
      <c r="D317" s="532"/>
    </row>
    <row r="318" spans="2:4" s="530" customFormat="1" ht="14.25" x14ac:dyDescent="0.15">
      <c r="B318" s="531"/>
      <c r="D318" s="532"/>
    </row>
    <row r="319" spans="2:4" s="530" customFormat="1" ht="14.25" x14ac:dyDescent="0.15">
      <c r="B319" s="531"/>
      <c r="D319" s="532"/>
    </row>
    <row r="320" spans="2:4" s="530" customFormat="1" ht="14.25" x14ac:dyDescent="0.15">
      <c r="B320" s="531"/>
      <c r="D320" s="532"/>
    </row>
    <row r="321" spans="2:4" s="530" customFormat="1" ht="14.25" x14ac:dyDescent="0.15">
      <c r="B321" s="531"/>
      <c r="D321" s="532"/>
    </row>
    <row r="322" spans="2:4" s="530" customFormat="1" ht="14.25" x14ac:dyDescent="0.15">
      <c r="B322" s="531"/>
      <c r="D322" s="532"/>
    </row>
    <row r="323" spans="2:4" s="530" customFormat="1" ht="14.25" x14ac:dyDescent="0.15">
      <c r="B323" s="531"/>
      <c r="D323" s="532"/>
    </row>
    <row r="324" spans="2:4" s="530" customFormat="1" ht="14.25" x14ac:dyDescent="0.15">
      <c r="B324" s="531"/>
      <c r="D324" s="532"/>
    </row>
    <row r="325" spans="2:4" s="530" customFormat="1" ht="14.25" x14ac:dyDescent="0.15">
      <c r="B325" s="531"/>
      <c r="D325" s="532"/>
    </row>
    <row r="326" spans="2:4" s="530" customFormat="1" ht="14.25" x14ac:dyDescent="0.15">
      <c r="B326" s="531"/>
      <c r="D326" s="532"/>
    </row>
    <row r="327" spans="2:4" s="530" customFormat="1" ht="14.25" x14ac:dyDescent="0.15">
      <c r="B327" s="531"/>
      <c r="D327" s="532"/>
    </row>
    <row r="328" spans="2:4" s="530" customFormat="1" ht="14.25" x14ac:dyDescent="0.15">
      <c r="B328" s="531"/>
      <c r="D328" s="532"/>
    </row>
    <row r="329" spans="2:4" s="530" customFormat="1" ht="14.25" x14ac:dyDescent="0.15">
      <c r="B329" s="531"/>
      <c r="D329" s="532"/>
    </row>
    <row r="330" spans="2:4" s="530" customFormat="1" ht="14.25" x14ac:dyDescent="0.15">
      <c r="B330" s="531"/>
      <c r="D330" s="532"/>
    </row>
    <row r="331" spans="2:4" s="530" customFormat="1" ht="14.25" x14ac:dyDescent="0.15">
      <c r="B331" s="531"/>
      <c r="D331" s="532"/>
    </row>
    <row r="332" spans="2:4" s="530" customFormat="1" ht="14.25" x14ac:dyDescent="0.15">
      <c r="B332" s="531"/>
      <c r="D332" s="532"/>
    </row>
    <row r="333" spans="2:4" s="530" customFormat="1" ht="14.25" x14ac:dyDescent="0.15">
      <c r="B333" s="531"/>
      <c r="D333" s="532"/>
    </row>
    <row r="334" spans="2:4" s="530" customFormat="1" ht="14.25" x14ac:dyDescent="0.15">
      <c r="B334" s="531"/>
      <c r="D334" s="532"/>
    </row>
    <row r="335" spans="2:4" s="530" customFormat="1" ht="14.25" x14ac:dyDescent="0.15">
      <c r="B335" s="531"/>
      <c r="D335" s="532"/>
    </row>
    <row r="336" spans="2:4" s="530" customFormat="1" ht="14.25" x14ac:dyDescent="0.15">
      <c r="B336" s="531"/>
      <c r="D336" s="532"/>
    </row>
    <row r="337" spans="2:4" s="530" customFormat="1" ht="14.25" x14ac:dyDescent="0.15">
      <c r="B337" s="531"/>
      <c r="D337" s="532"/>
    </row>
    <row r="338" spans="2:4" s="530" customFormat="1" ht="14.25" x14ac:dyDescent="0.15">
      <c r="B338" s="531"/>
      <c r="D338" s="532"/>
    </row>
    <row r="339" spans="2:4" s="530" customFormat="1" ht="14.25" x14ac:dyDescent="0.15">
      <c r="B339" s="531"/>
      <c r="D339" s="532"/>
    </row>
    <row r="340" spans="2:4" s="530" customFormat="1" ht="14.25" x14ac:dyDescent="0.15">
      <c r="B340" s="531"/>
      <c r="D340" s="532"/>
    </row>
    <row r="341" spans="2:4" s="530" customFormat="1" ht="14.25" x14ac:dyDescent="0.15">
      <c r="B341" s="531"/>
      <c r="D341" s="532"/>
    </row>
    <row r="342" spans="2:4" s="530" customFormat="1" ht="14.25" x14ac:dyDescent="0.15">
      <c r="B342" s="531"/>
      <c r="D342" s="532"/>
    </row>
    <row r="343" spans="2:4" s="530" customFormat="1" ht="14.25" x14ac:dyDescent="0.15">
      <c r="B343" s="531"/>
      <c r="D343" s="532"/>
    </row>
    <row r="344" spans="2:4" s="530" customFormat="1" ht="14.25" x14ac:dyDescent="0.15">
      <c r="B344" s="531"/>
      <c r="D344" s="532"/>
    </row>
    <row r="345" spans="2:4" s="530" customFormat="1" ht="14.25" x14ac:dyDescent="0.15">
      <c r="B345" s="531"/>
      <c r="D345" s="532"/>
    </row>
    <row r="346" spans="2:4" s="530" customFormat="1" ht="14.25" x14ac:dyDescent="0.15">
      <c r="B346" s="531"/>
      <c r="D346" s="532"/>
    </row>
    <row r="347" spans="2:4" s="530" customFormat="1" ht="14.25" x14ac:dyDescent="0.15">
      <c r="B347" s="531"/>
      <c r="D347" s="532"/>
    </row>
    <row r="348" spans="2:4" s="530" customFormat="1" ht="14.25" x14ac:dyDescent="0.15">
      <c r="B348" s="531"/>
      <c r="D348" s="532"/>
    </row>
    <row r="349" spans="2:4" s="530" customFormat="1" ht="14.25" x14ac:dyDescent="0.15">
      <c r="B349" s="531"/>
      <c r="D349" s="532"/>
    </row>
    <row r="350" spans="2:4" s="530" customFormat="1" ht="14.25" x14ac:dyDescent="0.15">
      <c r="B350" s="531"/>
      <c r="D350" s="532"/>
    </row>
    <row r="351" spans="2:4" s="530" customFormat="1" ht="14.25" x14ac:dyDescent="0.15">
      <c r="B351" s="531"/>
      <c r="D351" s="532"/>
    </row>
    <row r="352" spans="2:4" s="530" customFormat="1" ht="14.25" x14ac:dyDescent="0.15">
      <c r="B352" s="531"/>
      <c r="D352" s="532"/>
    </row>
    <row r="353" spans="2:4" s="530" customFormat="1" ht="14.25" x14ac:dyDescent="0.15">
      <c r="B353" s="531"/>
      <c r="D353" s="532"/>
    </row>
    <row r="354" spans="2:4" s="530" customFormat="1" ht="14.25" x14ac:dyDescent="0.15">
      <c r="B354" s="531"/>
      <c r="D354" s="532"/>
    </row>
    <row r="355" spans="2:4" s="530" customFormat="1" ht="14.25" x14ac:dyDescent="0.15">
      <c r="B355" s="531"/>
      <c r="D355" s="532"/>
    </row>
    <row r="356" spans="2:4" s="530" customFormat="1" ht="14.25" x14ac:dyDescent="0.15">
      <c r="B356" s="531"/>
      <c r="D356" s="532"/>
    </row>
    <row r="357" spans="2:4" s="530" customFormat="1" ht="14.25" x14ac:dyDescent="0.15">
      <c r="B357" s="531"/>
      <c r="D357" s="532"/>
    </row>
    <row r="358" spans="2:4" s="530" customFormat="1" ht="14.25" x14ac:dyDescent="0.15">
      <c r="B358" s="531"/>
      <c r="D358" s="532"/>
    </row>
    <row r="359" spans="2:4" s="530" customFormat="1" ht="14.25" x14ac:dyDescent="0.15">
      <c r="B359" s="531"/>
      <c r="D359" s="532"/>
    </row>
    <row r="360" spans="2:4" s="530" customFormat="1" ht="14.25" x14ac:dyDescent="0.15">
      <c r="B360" s="531"/>
      <c r="D360" s="532"/>
    </row>
    <row r="361" spans="2:4" s="530" customFormat="1" ht="14.25" x14ac:dyDescent="0.15">
      <c r="B361" s="531"/>
      <c r="D361" s="532"/>
    </row>
    <row r="362" spans="2:4" s="530" customFormat="1" ht="14.25" x14ac:dyDescent="0.15">
      <c r="B362" s="531"/>
      <c r="D362" s="532"/>
    </row>
    <row r="363" spans="2:4" s="530" customFormat="1" ht="14.25" x14ac:dyDescent="0.15">
      <c r="B363" s="531"/>
      <c r="D363" s="532"/>
    </row>
    <row r="364" spans="2:4" s="530" customFormat="1" ht="14.25" x14ac:dyDescent="0.15">
      <c r="B364" s="531"/>
      <c r="D364" s="532"/>
    </row>
    <row r="365" spans="2:4" s="530" customFormat="1" ht="14.25" x14ac:dyDescent="0.15">
      <c r="B365" s="531"/>
      <c r="D365" s="532"/>
    </row>
    <row r="366" spans="2:4" s="530" customFormat="1" ht="14.25" x14ac:dyDescent="0.15">
      <c r="B366" s="531"/>
      <c r="D366" s="532"/>
    </row>
    <row r="367" spans="2:4" s="530" customFormat="1" ht="14.25" x14ac:dyDescent="0.15">
      <c r="B367" s="531"/>
      <c r="D367" s="532"/>
    </row>
    <row r="368" spans="2:4" s="530" customFormat="1" ht="14.25" x14ac:dyDescent="0.15">
      <c r="B368" s="531"/>
      <c r="D368" s="532"/>
    </row>
    <row r="369" spans="2:4" s="530" customFormat="1" ht="14.25" x14ac:dyDescent="0.15">
      <c r="B369" s="531"/>
      <c r="D369" s="532"/>
    </row>
    <row r="370" spans="2:4" s="530" customFormat="1" ht="14.25" x14ac:dyDescent="0.15">
      <c r="B370" s="531"/>
      <c r="D370" s="532"/>
    </row>
    <row r="371" spans="2:4" s="530" customFormat="1" ht="14.25" x14ac:dyDescent="0.15">
      <c r="B371" s="531"/>
      <c r="D371" s="532"/>
    </row>
    <row r="372" spans="2:4" s="530" customFormat="1" ht="14.25" x14ac:dyDescent="0.15">
      <c r="B372" s="531"/>
      <c r="D372" s="532"/>
    </row>
    <row r="373" spans="2:4" s="530" customFormat="1" ht="14.25" x14ac:dyDescent="0.15">
      <c r="B373" s="531"/>
      <c r="D373" s="532"/>
    </row>
    <row r="374" spans="2:4" s="530" customFormat="1" ht="14.25" x14ac:dyDescent="0.15">
      <c r="B374" s="531"/>
      <c r="D374" s="532"/>
    </row>
    <row r="375" spans="2:4" s="530" customFormat="1" ht="14.25" x14ac:dyDescent="0.15">
      <c r="B375" s="531"/>
      <c r="D375" s="532"/>
    </row>
    <row r="376" spans="2:4" s="530" customFormat="1" ht="14.25" x14ac:dyDescent="0.15">
      <c r="B376" s="531"/>
      <c r="D376" s="532"/>
    </row>
    <row r="377" spans="2:4" s="530" customFormat="1" ht="14.25" x14ac:dyDescent="0.15">
      <c r="B377" s="531"/>
      <c r="D377" s="532"/>
    </row>
    <row r="378" spans="2:4" s="530" customFormat="1" ht="14.25" x14ac:dyDescent="0.15">
      <c r="B378" s="531"/>
      <c r="D378" s="532"/>
    </row>
    <row r="379" spans="2:4" s="530" customFormat="1" ht="14.25" x14ac:dyDescent="0.15">
      <c r="B379" s="531"/>
      <c r="D379" s="532"/>
    </row>
    <row r="380" spans="2:4" s="530" customFormat="1" ht="14.25" x14ac:dyDescent="0.15">
      <c r="B380" s="531"/>
      <c r="D380" s="532"/>
    </row>
    <row r="381" spans="2:4" s="530" customFormat="1" ht="14.25" x14ac:dyDescent="0.15">
      <c r="B381" s="531"/>
      <c r="D381" s="532"/>
    </row>
    <row r="382" spans="2:4" s="530" customFormat="1" ht="14.25" x14ac:dyDescent="0.15">
      <c r="B382" s="531"/>
      <c r="D382" s="532"/>
    </row>
    <row r="383" spans="2:4" s="530" customFormat="1" ht="14.25" x14ac:dyDescent="0.15">
      <c r="B383" s="531"/>
      <c r="D383" s="532"/>
    </row>
    <row r="384" spans="2:4" s="530" customFormat="1" ht="14.25" x14ac:dyDescent="0.15">
      <c r="B384" s="531"/>
      <c r="D384" s="532"/>
    </row>
    <row r="385" spans="2:4" s="530" customFormat="1" ht="14.25" x14ac:dyDescent="0.15">
      <c r="B385" s="531"/>
      <c r="D385" s="532"/>
    </row>
    <row r="386" spans="2:4" s="530" customFormat="1" ht="14.25" x14ac:dyDescent="0.15">
      <c r="B386" s="531"/>
      <c r="D386" s="532"/>
    </row>
    <row r="387" spans="2:4" s="530" customFormat="1" ht="14.25" x14ac:dyDescent="0.15">
      <c r="B387" s="531"/>
      <c r="D387" s="532"/>
    </row>
    <row r="388" spans="2:4" s="530" customFormat="1" ht="14.25" x14ac:dyDescent="0.15">
      <c r="B388" s="531"/>
      <c r="D388" s="532"/>
    </row>
    <row r="389" spans="2:4" s="530" customFormat="1" ht="14.25" x14ac:dyDescent="0.15">
      <c r="B389" s="531"/>
      <c r="D389" s="532"/>
    </row>
    <row r="390" spans="2:4" s="530" customFormat="1" ht="14.25" x14ac:dyDescent="0.15">
      <c r="B390" s="531"/>
      <c r="D390" s="532"/>
    </row>
    <row r="391" spans="2:4" s="530" customFormat="1" ht="14.25" x14ac:dyDescent="0.15">
      <c r="B391" s="531"/>
      <c r="D391" s="532"/>
    </row>
    <row r="392" spans="2:4" s="530" customFormat="1" ht="14.25" x14ac:dyDescent="0.15">
      <c r="B392" s="531"/>
      <c r="D392" s="532"/>
    </row>
    <row r="393" spans="2:4" s="530" customFormat="1" ht="14.25" x14ac:dyDescent="0.15">
      <c r="B393" s="531"/>
      <c r="D393" s="532"/>
    </row>
    <row r="394" spans="2:4" s="530" customFormat="1" ht="14.25" x14ac:dyDescent="0.15">
      <c r="B394" s="531"/>
      <c r="D394" s="532"/>
    </row>
    <row r="395" spans="2:4" s="530" customFormat="1" ht="14.25" x14ac:dyDescent="0.15">
      <c r="B395" s="531"/>
      <c r="D395" s="532"/>
    </row>
    <row r="396" spans="2:4" s="530" customFormat="1" ht="14.25" x14ac:dyDescent="0.15">
      <c r="B396" s="531"/>
      <c r="D396" s="532"/>
    </row>
    <row r="397" spans="2:4" s="530" customFormat="1" ht="14.25" x14ac:dyDescent="0.15">
      <c r="B397" s="531"/>
      <c r="D397" s="532"/>
    </row>
    <row r="398" spans="2:4" s="530" customFormat="1" ht="14.25" x14ac:dyDescent="0.15">
      <c r="B398" s="531"/>
      <c r="D398" s="532"/>
    </row>
    <row r="399" spans="2:4" s="530" customFormat="1" ht="14.25" x14ac:dyDescent="0.15">
      <c r="B399" s="531"/>
      <c r="D399" s="532"/>
    </row>
    <row r="400" spans="2:4" s="530" customFormat="1" ht="14.25" x14ac:dyDescent="0.15">
      <c r="B400" s="531"/>
      <c r="D400" s="532"/>
    </row>
    <row r="401" spans="2:4" s="530" customFormat="1" ht="14.25" x14ac:dyDescent="0.15">
      <c r="B401" s="531"/>
      <c r="D401" s="532"/>
    </row>
    <row r="402" spans="2:4" s="530" customFormat="1" ht="14.25" x14ac:dyDescent="0.15">
      <c r="B402" s="531"/>
      <c r="D402" s="532"/>
    </row>
    <row r="403" spans="2:4" s="530" customFormat="1" ht="14.25" x14ac:dyDescent="0.15">
      <c r="B403" s="531"/>
      <c r="D403" s="532"/>
    </row>
    <row r="404" spans="2:4" s="530" customFormat="1" ht="14.25" x14ac:dyDescent="0.15">
      <c r="B404" s="531"/>
      <c r="D404" s="532"/>
    </row>
    <row r="405" spans="2:4" s="530" customFormat="1" ht="14.25" x14ac:dyDescent="0.15">
      <c r="B405" s="531"/>
      <c r="D405" s="532"/>
    </row>
    <row r="406" spans="2:4" s="530" customFormat="1" ht="14.25" x14ac:dyDescent="0.15">
      <c r="B406" s="531"/>
      <c r="D406" s="532"/>
    </row>
    <row r="407" spans="2:4" s="530" customFormat="1" ht="14.25" x14ac:dyDescent="0.15">
      <c r="B407" s="531"/>
      <c r="D407" s="532"/>
    </row>
    <row r="408" spans="2:4" s="530" customFormat="1" ht="14.25" x14ac:dyDescent="0.15">
      <c r="B408" s="531"/>
      <c r="D408" s="532"/>
    </row>
    <row r="409" spans="2:4" s="530" customFormat="1" ht="14.25" x14ac:dyDescent="0.15">
      <c r="B409" s="531"/>
      <c r="D409" s="532"/>
    </row>
    <row r="410" spans="2:4" s="530" customFormat="1" ht="14.25" x14ac:dyDescent="0.15">
      <c r="B410" s="531"/>
      <c r="D410" s="532"/>
    </row>
    <row r="411" spans="2:4" s="530" customFormat="1" ht="14.25" x14ac:dyDescent="0.15">
      <c r="B411" s="531"/>
      <c r="D411" s="532"/>
    </row>
    <row r="412" spans="2:4" s="530" customFormat="1" ht="14.25" x14ac:dyDescent="0.15">
      <c r="B412" s="531"/>
      <c r="D412" s="532"/>
    </row>
    <row r="413" spans="2:4" s="530" customFormat="1" ht="14.25" x14ac:dyDescent="0.15">
      <c r="B413" s="531"/>
      <c r="D413" s="532"/>
    </row>
    <row r="414" spans="2:4" s="530" customFormat="1" ht="14.25" x14ac:dyDescent="0.15">
      <c r="B414" s="531"/>
      <c r="D414" s="532"/>
    </row>
    <row r="415" spans="2:4" s="530" customFormat="1" ht="14.25" x14ac:dyDescent="0.15">
      <c r="B415" s="531"/>
      <c r="D415" s="532"/>
    </row>
    <row r="416" spans="2:4" s="530" customFormat="1" ht="14.25" x14ac:dyDescent="0.15">
      <c r="B416" s="531"/>
      <c r="D416" s="532"/>
    </row>
    <row r="417" spans="2:4" s="530" customFormat="1" ht="14.25" x14ac:dyDescent="0.15">
      <c r="B417" s="531"/>
      <c r="D417" s="532"/>
    </row>
    <row r="418" spans="2:4" s="530" customFormat="1" ht="14.25" x14ac:dyDescent="0.15">
      <c r="B418" s="531"/>
      <c r="D418" s="532"/>
    </row>
    <row r="419" spans="2:4" s="530" customFormat="1" ht="14.25" x14ac:dyDescent="0.15">
      <c r="B419" s="531"/>
      <c r="D419" s="532"/>
    </row>
    <row r="420" spans="2:4" s="530" customFormat="1" ht="14.25" x14ac:dyDescent="0.15">
      <c r="B420" s="531"/>
      <c r="D420" s="532"/>
    </row>
    <row r="421" spans="2:4" s="530" customFormat="1" ht="14.25" x14ac:dyDescent="0.15">
      <c r="B421" s="531"/>
      <c r="D421" s="532"/>
    </row>
    <row r="422" spans="2:4" s="530" customFormat="1" ht="14.25" x14ac:dyDescent="0.15">
      <c r="B422" s="531"/>
      <c r="D422" s="532"/>
    </row>
    <row r="423" spans="2:4" s="530" customFormat="1" ht="14.25" x14ac:dyDescent="0.15">
      <c r="B423" s="531"/>
      <c r="D423" s="532"/>
    </row>
    <row r="424" spans="2:4" s="530" customFormat="1" ht="14.25" x14ac:dyDescent="0.15">
      <c r="B424" s="531"/>
      <c r="D424" s="532"/>
    </row>
    <row r="425" spans="2:4" s="530" customFormat="1" ht="14.25" x14ac:dyDescent="0.15">
      <c r="B425" s="531"/>
      <c r="D425" s="532"/>
    </row>
    <row r="426" spans="2:4" s="530" customFormat="1" ht="14.25" x14ac:dyDescent="0.15">
      <c r="B426" s="531"/>
      <c r="D426" s="532"/>
    </row>
    <row r="427" spans="2:4" s="530" customFormat="1" ht="14.25" x14ac:dyDescent="0.15">
      <c r="B427" s="531"/>
      <c r="D427" s="532"/>
    </row>
    <row r="428" spans="2:4" s="530" customFormat="1" ht="14.25" x14ac:dyDescent="0.15">
      <c r="B428" s="531"/>
      <c r="D428" s="532"/>
    </row>
    <row r="429" spans="2:4" s="530" customFormat="1" ht="14.25" x14ac:dyDescent="0.15">
      <c r="B429" s="531"/>
      <c r="D429" s="532"/>
    </row>
    <row r="430" spans="2:4" s="530" customFormat="1" ht="14.25" x14ac:dyDescent="0.15">
      <c r="B430" s="531"/>
      <c r="D430" s="532"/>
    </row>
    <row r="431" spans="2:4" s="530" customFormat="1" ht="14.25" x14ac:dyDescent="0.15">
      <c r="B431" s="531"/>
      <c r="D431" s="532"/>
    </row>
    <row r="432" spans="2:4" s="530" customFormat="1" ht="14.25" x14ac:dyDescent="0.15">
      <c r="B432" s="531"/>
      <c r="D432" s="532"/>
    </row>
    <row r="433" spans="2:4" s="530" customFormat="1" ht="14.25" x14ac:dyDescent="0.15">
      <c r="B433" s="531"/>
      <c r="D433" s="532"/>
    </row>
    <row r="434" spans="2:4" s="530" customFormat="1" ht="14.25" x14ac:dyDescent="0.15">
      <c r="B434" s="531"/>
      <c r="D434" s="532"/>
    </row>
    <row r="435" spans="2:4" s="530" customFormat="1" ht="14.25" x14ac:dyDescent="0.15">
      <c r="B435" s="531"/>
      <c r="D435" s="532"/>
    </row>
    <row r="436" spans="2:4" s="530" customFormat="1" ht="14.25" x14ac:dyDescent="0.15">
      <c r="B436" s="531"/>
      <c r="D436" s="532"/>
    </row>
    <row r="437" spans="2:4" s="530" customFormat="1" ht="14.25" x14ac:dyDescent="0.15">
      <c r="B437" s="531"/>
      <c r="D437" s="532"/>
    </row>
    <row r="438" spans="2:4" s="530" customFormat="1" ht="14.25" x14ac:dyDescent="0.15">
      <c r="B438" s="531"/>
      <c r="D438" s="532"/>
    </row>
    <row r="439" spans="2:4" s="530" customFormat="1" ht="14.25" x14ac:dyDescent="0.15">
      <c r="B439" s="531"/>
      <c r="D439" s="532"/>
    </row>
    <row r="440" spans="2:4" s="530" customFormat="1" ht="14.25" x14ac:dyDescent="0.15">
      <c r="B440" s="531"/>
      <c r="D440" s="532"/>
    </row>
    <row r="441" spans="2:4" s="530" customFormat="1" ht="14.25" x14ac:dyDescent="0.15">
      <c r="B441" s="531"/>
      <c r="D441" s="532"/>
    </row>
    <row r="442" spans="2:4" s="530" customFormat="1" ht="14.25" x14ac:dyDescent="0.15">
      <c r="B442" s="531"/>
      <c r="D442" s="532"/>
    </row>
    <row r="443" spans="2:4" s="530" customFormat="1" ht="14.25" x14ac:dyDescent="0.15">
      <c r="B443" s="531"/>
      <c r="D443" s="532"/>
    </row>
    <row r="444" spans="2:4" s="530" customFormat="1" ht="14.25" x14ac:dyDescent="0.15">
      <c r="B444" s="531"/>
      <c r="D444" s="532"/>
    </row>
    <row r="445" spans="2:4" s="530" customFormat="1" ht="14.25" x14ac:dyDescent="0.15">
      <c r="B445" s="531"/>
      <c r="D445" s="532"/>
    </row>
    <row r="446" spans="2:4" s="530" customFormat="1" ht="14.25" x14ac:dyDescent="0.15">
      <c r="B446" s="531"/>
      <c r="D446" s="532"/>
    </row>
    <row r="447" spans="2:4" s="530" customFormat="1" ht="14.25" x14ac:dyDescent="0.15">
      <c r="B447" s="531"/>
      <c r="D447" s="532"/>
    </row>
    <row r="448" spans="2:4" s="530" customFormat="1" ht="14.25" x14ac:dyDescent="0.15">
      <c r="B448" s="531"/>
      <c r="D448" s="532"/>
    </row>
    <row r="449" spans="2:4" s="530" customFormat="1" ht="14.25" x14ac:dyDescent="0.15">
      <c r="B449" s="531"/>
      <c r="D449" s="532"/>
    </row>
    <row r="450" spans="2:4" s="530" customFormat="1" ht="14.25" x14ac:dyDescent="0.15">
      <c r="B450" s="531"/>
      <c r="D450" s="532"/>
    </row>
    <row r="451" spans="2:4" s="530" customFormat="1" ht="14.25" x14ac:dyDescent="0.15">
      <c r="B451" s="531"/>
      <c r="D451" s="532"/>
    </row>
    <row r="452" spans="2:4" s="530" customFormat="1" ht="14.25" x14ac:dyDescent="0.15">
      <c r="B452" s="531"/>
      <c r="D452" s="532"/>
    </row>
    <row r="453" spans="2:4" s="530" customFormat="1" ht="14.25" x14ac:dyDescent="0.15">
      <c r="B453" s="531"/>
      <c r="D453" s="532"/>
    </row>
    <row r="454" spans="2:4" s="530" customFormat="1" ht="14.25" x14ac:dyDescent="0.15">
      <c r="B454" s="531"/>
      <c r="D454" s="532"/>
    </row>
    <row r="455" spans="2:4" s="530" customFormat="1" ht="14.25" x14ac:dyDescent="0.15">
      <c r="B455" s="531"/>
      <c r="D455" s="532"/>
    </row>
    <row r="456" spans="2:4" s="530" customFormat="1" ht="14.25" x14ac:dyDescent="0.15">
      <c r="B456" s="531"/>
      <c r="D456" s="532"/>
    </row>
    <row r="457" spans="2:4" s="530" customFormat="1" ht="14.25" x14ac:dyDescent="0.15">
      <c r="B457" s="531"/>
      <c r="D457" s="532"/>
    </row>
    <row r="458" spans="2:4" s="530" customFormat="1" ht="14.25" x14ac:dyDescent="0.15">
      <c r="B458" s="531"/>
      <c r="D458" s="532"/>
    </row>
    <row r="459" spans="2:4" s="530" customFormat="1" ht="14.25" x14ac:dyDescent="0.15">
      <c r="B459" s="531"/>
      <c r="D459" s="532"/>
    </row>
    <row r="460" spans="2:4" s="530" customFormat="1" ht="14.25" x14ac:dyDescent="0.15">
      <c r="B460" s="531"/>
      <c r="D460" s="532"/>
    </row>
    <row r="461" spans="2:4" s="530" customFormat="1" ht="14.25" x14ac:dyDescent="0.15">
      <c r="B461" s="531"/>
      <c r="D461" s="532"/>
    </row>
    <row r="462" spans="2:4" s="530" customFormat="1" ht="14.25" x14ac:dyDescent="0.15">
      <c r="B462" s="531"/>
      <c r="D462" s="532"/>
    </row>
    <row r="463" spans="2:4" s="530" customFormat="1" ht="14.25" x14ac:dyDescent="0.15">
      <c r="B463" s="531"/>
      <c r="D463" s="532"/>
    </row>
    <row r="464" spans="2:4" s="530" customFormat="1" ht="14.25" x14ac:dyDescent="0.15">
      <c r="B464" s="531"/>
      <c r="D464" s="532"/>
    </row>
    <row r="465" spans="2:4" s="530" customFormat="1" ht="14.25" x14ac:dyDescent="0.15">
      <c r="B465" s="531"/>
      <c r="D465" s="532"/>
    </row>
    <row r="466" spans="2:4" s="530" customFormat="1" ht="14.25" x14ac:dyDescent="0.15">
      <c r="B466" s="531"/>
      <c r="D466" s="532"/>
    </row>
    <row r="467" spans="2:4" s="530" customFormat="1" ht="14.25" x14ac:dyDescent="0.15">
      <c r="B467" s="531"/>
      <c r="D467" s="532"/>
    </row>
    <row r="468" spans="2:4" s="530" customFormat="1" ht="14.25" x14ac:dyDescent="0.15">
      <c r="B468" s="531"/>
      <c r="D468" s="532"/>
    </row>
    <row r="469" spans="2:4" s="530" customFormat="1" ht="14.25" x14ac:dyDescent="0.15">
      <c r="B469" s="531"/>
      <c r="D469" s="532"/>
    </row>
    <row r="470" spans="2:4" s="530" customFormat="1" ht="14.25" x14ac:dyDescent="0.15">
      <c r="B470" s="531"/>
      <c r="D470" s="532"/>
    </row>
    <row r="471" spans="2:4" s="530" customFormat="1" ht="14.25" x14ac:dyDescent="0.15">
      <c r="B471" s="531"/>
      <c r="D471" s="532"/>
    </row>
    <row r="472" spans="2:4" s="530" customFormat="1" ht="14.25" x14ac:dyDescent="0.15">
      <c r="B472" s="531"/>
      <c r="D472" s="532"/>
    </row>
    <row r="473" spans="2:4" s="530" customFormat="1" ht="14.25" x14ac:dyDescent="0.15">
      <c r="B473" s="531"/>
      <c r="D473" s="532"/>
    </row>
    <row r="474" spans="2:4" s="530" customFormat="1" ht="14.25" x14ac:dyDescent="0.15">
      <c r="B474" s="531"/>
      <c r="D474" s="532"/>
    </row>
    <row r="475" spans="2:4" s="530" customFormat="1" ht="14.25" x14ac:dyDescent="0.15">
      <c r="B475" s="531"/>
      <c r="D475" s="532"/>
    </row>
    <row r="476" spans="2:4" s="530" customFormat="1" ht="14.25" x14ac:dyDescent="0.15">
      <c r="B476" s="531"/>
      <c r="D476" s="532"/>
    </row>
    <row r="477" spans="2:4" s="530" customFormat="1" ht="14.25" x14ac:dyDescent="0.15">
      <c r="B477" s="531"/>
      <c r="D477" s="532"/>
    </row>
    <row r="478" spans="2:4" s="530" customFormat="1" ht="14.25" x14ac:dyDescent="0.15">
      <c r="B478" s="531"/>
      <c r="D478" s="532"/>
    </row>
    <row r="479" spans="2:4" s="530" customFormat="1" ht="14.25" x14ac:dyDescent="0.15">
      <c r="B479" s="531"/>
      <c r="D479" s="532"/>
    </row>
    <row r="480" spans="2:4" s="530" customFormat="1" ht="14.25" x14ac:dyDescent="0.15">
      <c r="B480" s="531"/>
      <c r="D480" s="532"/>
    </row>
    <row r="481" spans="2:4" s="530" customFormat="1" ht="14.25" x14ac:dyDescent="0.15">
      <c r="B481" s="531"/>
      <c r="D481" s="532"/>
    </row>
    <row r="482" spans="2:4" s="530" customFormat="1" ht="14.25" x14ac:dyDescent="0.15">
      <c r="B482" s="531"/>
      <c r="D482" s="532"/>
    </row>
    <row r="483" spans="2:4" s="530" customFormat="1" ht="14.25" x14ac:dyDescent="0.15">
      <c r="B483" s="531"/>
      <c r="D483" s="532"/>
    </row>
    <row r="484" spans="2:4" s="530" customFormat="1" ht="14.25" x14ac:dyDescent="0.15">
      <c r="B484" s="531"/>
      <c r="D484" s="532"/>
    </row>
    <row r="485" spans="2:4" s="530" customFormat="1" ht="14.25" x14ac:dyDescent="0.15">
      <c r="B485" s="531"/>
      <c r="D485" s="532"/>
    </row>
    <row r="486" spans="2:4" s="530" customFormat="1" ht="14.25" x14ac:dyDescent="0.15">
      <c r="B486" s="531"/>
      <c r="D486" s="532"/>
    </row>
    <row r="487" spans="2:4" s="530" customFormat="1" ht="14.25" x14ac:dyDescent="0.15">
      <c r="B487" s="531"/>
      <c r="D487" s="532"/>
    </row>
    <row r="488" spans="2:4" s="530" customFormat="1" ht="14.25" x14ac:dyDescent="0.15">
      <c r="B488" s="531"/>
      <c r="D488" s="532"/>
    </row>
    <row r="489" spans="2:4" s="530" customFormat="1" ht="14.25" x14ac:dyDescent="0.15">
      <c r="B489" s="531"/>
      <c r="D489" s="532"/>
    </row>
    <row r="490" spans="2:4" s="530" customFormat="1" ht="14.25" x14ac:dyDescent="0.15">
      <c r="B490" s="531"/>
      <c r="D490" s="532"/>
    </row>
    <row r="491" spans="2:4" s="530" customFormat="1" ht="14.25" x14ac:dyDescent="0.15">
      <c r="B491" s="531"/>
      <c r="D491" s="532"/>
    </row>
  </sheetData>
  <mergeCells count="19">
    <mergeCell ref="B19:C19"/>
    <mergeCell ref="A20:C20"/>
    <mergeCell ref="B14:C14"/>
    <mergeCell ref="B15:C15"/>
    <mergeCell ref="B16:C16"/>
    <mergeCell ref="B17:C17"/>
    <mergeCell ref="B18:C18"/>
    <mergeCell ref="B8:C8"/>
    <mergeCell ref="B9:C9"/>
    <mergeCell ref="B10:C10"/>
    <mergeCell ref="B11:C11"/>
    <mergeCell ref="B12:C12"/>
    <mergeCell ref="B13:C13"/>
    <mergeCell ref="A1:E1"/>
    <mergeCell ref="A2:E2"/>
    <mergeCell ref="A3:E3"/>
    <mergeCell ref="B5:C5"/>
    <mergeCell ref="B6:C6"/>
    <mergeCell ref="B7:C7"/>
  </mergeCells>
  <phoneticPr fontId="10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94" firstPageNumber="69" orientation="portrait" useFirstPageNumber="1" horizontalDpi="300" verticalDpi="300" r:id="rId1"/>
  <headerFooter alignWithMargins="0">
    <oddFooter>&amp;C&amp;"굴림체,보통"&amp;12&amp;P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4"/>
  <sheetViews>
    <sheetView view="pageBreakPreview" zoomScale="85" zoomScaleNormal="100" zoomScaleSheetLayoutView="85" workbookViewId="0">
      <selection activeCell="J16" sqref="J16"/>
    </sheetView>
  </sheetViews>
  <sheetFormatPr defaultRowHeight="14.25" x14ac:dyDescent="0.15"/>
  <cols>
    <col min="1" max="1" width="29" style="531" customWidth="1"/>
    <col min="2" max="2" width="11.109375" style="531" customWidth="1"/>
    <col min="3" max="3" width="25.5546875" style="531" customWidth="1"/>
    <col min="4" max="5" width="16.6640625" style="531" hidden="1" customWidth="1"/>
    <col min="6" max="6" width="21.5546875" style="531" customWidth="1"/>
    <col min="7" max="10" width="8.88671875" style="531"/>
    <col min="11" max="256" width="8.88671875" style="490"/>
    <col min="257" max="257" width="29" style="490" customWidth="1"/>
    <col min="258" max="258" width="11.109375" style="490" customWidth="1"/>
    <col min="259" max="259" width="25.5546875" style="490" customWidth="1"/>
    <col min="260" max="261" width="0" style="490" hidden="1" customWidth="1"/>
    <col min="262" max="262" width="21.5546875" style="490" customWidth="1"/>
    <col min="263" max="512" width="8.88671875" style="490"/>
    <col min="513" max="513" width="29" style="490" customWidth="1"/>
    <col min="514" max="514" width="11.109375" style="490" customWidth="1"/>
    <col min="515" max="515" width="25.5546875" style="490" customWidth="1"/>
    <col min="516" max="517" width="0" style="490" hidden="1" customWidth="1"/>
    <col min="518" max="518" width="21.5546875" style="490" customWidth="1"/>
    <col min="519" max="768" width="8.88671875" style="490"/>
    <col min="769" max="769" width="29" style="490" customWidth="1"/>
    <col min="770" max="770" width="11.109375" style="490" customWidth="1"/>
    <col min="771" max="771" width="25.5546875" style="490" customWidth="1"/>
    <col min="772" max="773" width="0" style="490" hidden="1" customWidth="1"/>
    <col min="774" max="774" width="21.5546875" style="490" customWidth="1"/>
    <col min="775" max="1024" width="8.88671875" style="490"/>
    <col min="1025" max="1025" width="29" style="490" customWidth="1"/>
    <col min="1026" max="1026" width="11.109375" style="490" customWidth="1"/>
    <col min="1027" max="1027" width="25.5546875" style="490" customWidth="1"/>
    <col min="1028" max="1029" width="0" style="490" hidden="1" customWidth="1"/>
    <col min="1030" max="1030" width="21.5546875" style="490" customWidth="1"/>
    <col min="1031" max="1280" width="8.88671875" style="490"/>
    <col min="1281" max="1281" width="29" style="490" customWidth="1"/>
    <col min="1282" max="1282" width="11.109375" style="490" customWidth="1"/>
    <col min="1283" max="1283" width="25.5546875" style="490" customWidth="1"/>
    <col min="1284" max="1285" width="0" style="490" hidden="1" customWidth="1"/>
    <col min="1286" max="1286" width="21.5546875" style="490" customWidth="1"/>
    <col min="1287" max="1536" width="8.88671875" style="490"/>
    <col min="1537" max="1537" width="29" style="490" customWidth="1"/>
    <col min="1538" max="1538" width="11.109375" style="490" customWidth="1"/>
    <col min="1539" max="1539" width="25.5546875" style="490" customWidth="1"/>
    <col min="1540" max="1541" width="0" style="490" hidden="1" customWidth="1"/>
    <col min="1542" max="1542" width="21.5546875" style="490" customWidth="1"/>
    <col min="1543" max="1792" width="8.88671875" style="490"/>
    <col min="1793" max="1793" width="29" style="490" customWidth="1"/>
    <col min="1794" max="1794" width="11.109375" style="490" customWidth="1"/>
    <col min="1795" max="1795" width="25.5546875" style="490" customWidth="1"/>
    <col min="1796" max="1797" width="0" style="490" hidden="1" customWidth="1"/>
    <col min="1798" max="1798" width="21.5546875" style="490" customWidth="1"/>
    <col min="1799" max="2048" width="8.88671875" style="490"/>
    <col min="2049" max="2049" width="29" style="490" customWidth="1"/>
    <col min="2050" max="2050" width="11.109375" style="490" customWidth="1"/>
    <col min="2051" max="2051" width="25.5546875" style="490" customWidth="1"/>
    <col min="2052" max="2053" width="0" style="490" hidden="1" customWidth="1"/>
    <col min="2054" max="2054" width="21.5546875" style="490" customWidth="1"/>
    <col min="2055" max="2304" width="8.88671875" style="490"/>
    <col min="2305" max="2305" width="29" style="490" customWidth="1"/>
    <col min="2306" max="2306" width="11.109375" style="490" customWidth="1"/>
    <col min="2307" max="2307" width="25.5546875" style="490" customWidth="1"/>
    <col min="2308" max="2309" width="0" style="490" hidden="1" customWidth="1"/>
    <col min="2310" max="2310" width="21.5546875" style="490" customWidth="1"/>
    <col min="2311" max="2560" width="8.88671875" style="490"/>
    <col min="2561" max="2561" width="29" style="490" customWidth="1"/>
    <col min="2562" max="2562" width="11.109375" style="490" customWidth="1"/>
    <col min="2563" max="2563" width="25.5546875" style="490" customWidth="1"/>
    <col min="2564" max="2565" width="0" style="490" hidden="1" customWidth="1"/>
    <col min="2566" max="2566" width="21.5546875" style="490" customWidth="1"/>
    <col min="2567" max="2816" width="8.88671875" style="490"/>
    <col min="2817" max="2817" width="29" style="490" customWidth="1"/>
    <col min="2818" max="2818" width="11.109375" style="490" customWidth="1"/>
    <col min="2819" max="2819" width="25.5546875" style="490" customWidth="1"/>
    <col min="2820" max="2821" width="0" style="490" hidden="1" customWidth="1"/>
    <col min="2822" max="2822" width="21.5546875" style="490" customWidth="1"/>
    <col min="2823" max="3072" width="8.88671875" style="490"/>
    <col min="3073" max="3073" width="29" style="490" customWidth="1"/>
    <col min="3074" max="3074" width="11.109375" style="490" customWidth="1"/>
    <col min="3075" max="3075" width="25.5546875" style="490" customWidth="1"/>
    <col min="3076" max="3077" width="0" style="490" hidden="1" customWidth="1"/>
    <col min="3078" max="3078" width="21.5546875" style="490" customWidth="1"/>
    <col min="3079" max="3328" width="8.88671875" style="490"/>
    <col min="3329" max="3329" width="29" style="490" customWidth="1"/>
    <col min="3330" max="3330" width="11.109375" style="490" customWidth="1"/>
    <col min="3331" max="3331" width="25.5546875" style="490" customWidth="1"/>
    <col min="3332" max="3333" width="0" style="490" hidden="1" customWidth="1"/>
    <col min="3334" max="3334" width="21.5546875" style="490" customWidth="1"/>
    <col min="3335" max="3584" width="8.88671875" style="490"/>
    <col min="3585" max="3585" width="29" style="490" customWidth="1"/>
    <col min="3586" max="3586" width="11.109375" style="490" customWidth="1"/>
    <col min="3587" max="3587" width="25.5546875" style="490" customWidth="1"/>
    <col min="3588" max="3589" width="0" style="490" hidden="1" customWidth="1"/>
    <col min="3590" max="3590" width="21.5546875" style="490" customWidth="1"/>
    <col min="3591" max="3840" width="8.88671875" style="490"/>
    <col min="3841" max="3841" width="29" style="490" customWidth="1"/>
    <col min="3842" max="3842" width="11.109375" style="490" customWidth="1"/>
    <col min="3843" max="3843" width="25.5546875" style="490" customWidth="1"/>
    <col min="3844" max="3845" width="0" style="490" hidden="1" customWidth="1"/>
    <col min="3846" max="3846" width="21.5546875" style="490" customWidth="1"/>
    <col min="3847" max="4096" width="8.88671875" style="490"/>
    <col min="4097" max="4097" width="29" style="490" customWidth="1"/>
    <col min="4098" max="4098" width="11.109375" style="490" customWidth="1"/>
    <col min="4099" max="4099" width="25.5546875" style="490" customWidth="1"/>
    <col min="4100" max="4101" width="0" style="490" hidden="1" customWidth="1"/>
    <col min="4102" max="4102" width="21.5546875" style="490" customWidth="1"/>
    <col min="4103" max="4352" width="8.88671875" style="490"/>
    <col min="4353" max="4353" width="29" style="490" customWidth="1"/>
    <col min="4354" max="4354" width="11.109375" style="490" customWidth="1"/>
    <col min="4355" max="4355" width="25.5546875" style="490" customWidth="1"/>
    <col min="4356" max="4357" width="0" style="490" hidden="1" customWidth="1"/>
    <col min="4358" max="4358" width="21.5546875" style="490" customWidth="1"/>
    <col min="4359" max="4608" width="8.88671875" style="490"/>
    <col min="4609" max="4609" width="29" style="490" customWidth="1"/>
    <col min="4610" max="4610" width="11.109375" style="490" customWidth="1"/>
    <col min="4611" max="4611" width="25.5546875" style="490" customWidth="1"/>
    <col min="4612" max="4613" width="0" style="490" hidden="1" customWidth="1"/>
    <col min="4614" max="4614" width="21.5546875" style="490" customWidth="1"/>
    <col min="4615" max="4864" width="8.88671875" style="490"/>
    <col min="4865" max="4865" width="29" style="490" customWidth="1"/>
    <col min="4866" max="4866" width="11.109375" style="490" customWidth="1"/>
    <col min="4867" max="4867" width="25.5546875" style="490" customWidth="1"/>
    <col min="4868" max="4869" width="0" style="490" hidden="1" customWidth="1"/>
    <col min="4870" max="4870" width="21.5546875" style="490" customWidth="1"/>
    <col min="4871" max="5120" width="8.88671875" style="490"/>
    <col min="5121" max="5121" width="29" style="490" customWidth="1"/>
    <col min="5122" max="5122" width="11.109375" style="490" customWidth="1"/>
    <col min="5123" max="5123" width="25.5546875" style="490" customWidth="1"/>
    <col min="5124" max="5125" width="0" style="490" hidden="1" customWidth="1"/>
    <col min="5126" max="5126" width="21.5546875" style="490" customWidth="1"/>
    <col min="5127" max="5376" width="8.88671875" style="490"/>
    <col min="5377" max="5377" width="29" style="490" customWidth="1"/>
    <col min="5378" max="5378" width="11.109375" style="490" customWidth="1"/>
    <col min="5379" max="5379" width="25.5546875" style="490" customWidth="1"/>
    <col min="5380" max="5381" width="0" style="490" hidden="1" customWidth="1"/>
    <col min="5382" max="5382" width="21.5546875" style="490" customWidth="1"/>
    <col min="5383" max="5632" width="8.88671875" style="490"/>
    <col min="5633" max="5633" width="29" style="490" customWidth="1"/>
    <col min="5634" max="5634" width="11.109375" style="490" customWidth="1"/>
    <col min="5635" max="5635" width="25.5546875" style="490" customWidth="1"/>
    <col min="5636" max="5637" width="0" style="490" hidden="1" customWidth="1"/>
    <col min="5638" max="5638" width="21.5546875" style="490" customWidth="1"/>
    <col min="5639" max="5888" width="8.88671875" style="490"/>
    <col min="5889" max="5889" width="29" style="490" customWidth="1"/>
    <col min="5890" max="5890" width="11.109375" style="490" customWidth="1"/>
    <col min="5891" max="5891" width="25.5546875" style="490" customWidth="1"/>
    <col min="5892" max="5893" width="0" style="490" hidden="1" customWidth="1"/>
    <col min="5894" max="5894" width="21.5546875" style="490" customWidth="1"/>
    <col min="5895" max="6144" width="8.88671875" style="490"/>
    <col min="6145" max="6145" width="29" style="490" customWidth="1"/>
    <col min="6146" max="6146" width="11.109375" style="490" customWidth="1"/>
    <col min="6147" max="6147" width="25.5546875" style="490" customWidth="1"/>
    <col min="6148" max="6149" width="0" style="490" hidden="1" customWidth="1"/>
    <col min="6150" max="6150" width="21.5546875" style="490" customWidth="1"/>
    <col min="6151" max="6400" width="8.88671875" style="490"/>
    <col min="6401" max="6401" width="29" style="490" customWidth="1"/>
    <col min="6402" max="6402" width="11.109375" style="490" customWidth="1"/>
    <col min="6403" max="6403" width="25.5546875" style="490" customWidth="1"/>
    <col min="6404" max="6405" width="0" style="490" hidden="1" customWidth="1"/>
    <col min="6406" max="6406" width="21.5546875" style="490" customWidth="1"/>
    <col min="6407" max="6656" width="8.88671875" style="490"/>
    <col min="6657" max="6657" width="29" style="490" customWidth="1"/>
    <col min="6658" max="6658" width="11.109375" style="490" customWidth="1"/>
    <col min="6659" max="6659" width="25.5546875" style="490" customWidth="1"/>
    <col min="6660" max="6661" width="0" style="490" hidden="1" customWidth="1"/>
    <col min="6662" max="6662" width="21.5546875" style="490" customWidth="1"/>
    <col min="6663" max="6912" width="8.88671875" style="490"/>
    <col min="6913" max="6913" width="29" style="490" customWidth="1"/>
    <col min="6914" max="6914" width="11.109375" style="490" customWidth="1"/>
    <col min="6915" max="6915" width="25.5546875" style="490" customWidth="1"/>
    <col min="6916" max="6917" width="0" style="490" hidden="1" customWidth="1"/>
    <col min="6918" max="6918" width="21.5546875" style="490" customWidth="1"/>
    <col min="6919" max="7168" width="8.88671875" style="490"/>
    <col min="7169" max="7169" width="29" style="490" customWidth="1"/>
    <col min="7170" max="7170" width="11.109375" style="490" customWidth="1"/>
    <col min="7171" max="7171" width="25.5546875" style="490" customWidth="1"/>
    <col min="7172" max="7173" width="0" style="490" hidden="1" customWidth="1"/>
    <col min="7174" max="7174" width="21.5546875" style="490" customWidth="1"/>
    <col min="7175" max="7424" width="8.88671875" style="490"/>
    <col min="7425" max="7425" width="29" style="490" customWidth="1"/>
    <col min="7426" max="7426" width="11.109375" style="490" customWidth="1"/>
    <col min="7427" max="7427" width="25.5546875" style="490" customWidth="1"/>
    <col min="7428" max="7429" width="0" style="490" hidden="1" customWidth="1"/>
    <col min="7430" max="7430" width="21.5546875" style="490" customWidth="1"/>
    <col min="7431" max="7680" width="8.88671875" style="490"/>
    <col min="7681" max="7681" width="29" style="490" customWidth="1"/>
    <col min="7682" max="7682" width="11.109375" style="490" customWidth="1"/>
    <col min="7683" max="7683" width="25.5546875" style="490" customWidth="1"/>
    <col min="7684" max="7685" width="0" style="490" hidden="1" customWidth="1"/>
    <col min="7686" max="7686" width="21.5546875" style="490" customWidth="1"/>
    <col min="7687" max="7936" width="8.88671875" style="490"/>
    <col min="7937" max="7937" width="29" style="490" customWidth="1"/>
    <col min="7938" max="7938" width="11.109375" style="490" customWidth="1"/>
    <col min="7939" max="7939" width="25.5546875" style="490" customWidth="1"/>
    <col min="7940" max="7941" width="0" style="490" hidden="1" customWidth="1"/>
    <col min="7942" max="7942" width="21.5546875" style="490" customWidth="1"/>
    <col min="7943" max="8192" width="8.88671875" style="490"/>
    <col min="8193" max="8193" width="29" style="490" customWidth="1"/>
    <col min="8194" max="8194" width="11.109375" style="490" customWidth="1"/>
    <col min="8195" max="8195" width="25.5546875" style="490" customWidth="1"/>
    <col min="8196" max="8197" width="0" style="490" hidden="1" customWidth="1"/>
    <col min="8198" max="8198" width="21.5546875" style="490" customWidth="1"/>
    <col min="8199" max="8448" width="8.88671875" style="490"/>
    <col min="8449" max="8449" width="29" style="490" customWidth="1"/>
    <col min="8450" max="8450" width="11.109375" style="490" customWidth="1"/>
    <col min="8451" max="8451" width="25.5546875" style="490" customWidth="1"/>
    <col min="8452" max="8453" width="0" style="490" hidden="1" customWidth="1"/>
    <col min="8454" max="8454" width="21.5546875" style="490" customWidth="1"/>
    <col min="8455" max="8704" width="8.88671875" style="490"/>
    <col min="8705" max="8705" width="29" style="490" customWidth="1"/>
    <col min="8706" max="8706" width="11.109375" style="490" customWidth="1"/>
    <col min="8707" max="8707" width="25.5546875" style="490" customWidth="1"/>
    <col min="8708" max="8709" width="0" style="490" hidden="1" customWidth="1"/>
    <col min="8710" max="8710" width="21.5546875" style="490" customWidth="1"/>
    <col min="8711" max="8960" width="8.88671875" style="490"/>
    <col min="8961" max="8961" width="29" style="490" customWidth="1"/>
    <col min="8962" max="8962" width="11.109375" style="490" customWidth="1"/>
    <col min="8963" max="8963" width="25.5546875" style="490" customWidth="1"/>
    <col min="8964" max="8965" width="0" style="490" hidden="1" customWidth="1"/>
    <col min="8966" max="8966" width="21.5546875" style="490" customWidth="1"/>
    <col min="8967" max="9216" width="8.88671875" style="490"/>
    <col min="9217" max="9217" width="29" style="490" customWidth="1"/>
    <col min="9218" max="9218" width="11.109375" style="490" customWidth="1"/>
    <col min="9219" max="9219" width="25.5546875" style="490" customWidth="1"/>
    <col min="9220" max="9221" width="0" style="490" hidden="1" customWidth="1"/>
    <col min="9222" max="9222" width="21.5546875" style="490" customWidth="1"/>
    <col min="9223" max="9472" width="8.88671875" style="490"/>
    <col min="9473" max="9473" width="29" style="490" customWidth="1"/>
    <col min="9474" max="9474" width="11.109375" style="490" customWidth="1"/>
    <col min="9475" max="9475" width="25.5546875" style="490" customWidth="1"/>
    <col min="9476" max="9477" width="0" style="490" hidden="1" customWidth="1"/>
    <col min="9478" max="9478" width="21.5546875" style="490" customWidth="1"/>
    <col min="9479" max="9728" width="8.88671875" style="490"/>
    <col min="9729" max="9729" width="29" style="490" customWidth="1"/>
    <col min="9730" max="9730" width="11.109375" style="490" customWidth="1"/>
    <col min="9731" max="9731" width="25.5546875" style="490" customWidth="1"/>
    <col min="9732" max="9733" width="0" style="490" hidden="1" customWidth="1"/>
    <col min="9734" max="9734" width="21.5546875" style="490" customWidth="1"/>
    <col min="9735" max="9984" width="8.88671875" style="490"/>
    <col min="9985" max="9985" width="29" style="490" customWidth="1"/>
    <col min="9986" max="9986" width="11.109375" style="490" customWidth="1"/>
    <col min="9987" max="9987" width="25.5546875" style="490" customWidth="1"/>
    <col min="9988" max="9989" width="0" style="490" hidden="1" customWidth="1"/>
    <col min="9990" max="9990" width="21.5546875" style="490" customWidth="1"/>
    <col min="9991" max="10240" width="8.88671875" style="490"/>
    <col min="10241" max="10241" width="29" style="490" customWidth="1"/>
    <col min="10242" max="10242" width="11.109375" style="490" customWidth="1"/>
    <col min="10243" max="10243" width="25.5546875" style="490" customWidth="1"/>
    <col min="10244" max="10245" width="0" style="490" hidden="1" customWidth="1"/>
    <col min="10246" max="10246" width="21.5546875" style="490" customWidth="1"/>
    <col min="10247" max="10496" width="8.88671875" style="490"/>
    <col min="10497" max="10497" width="29" style="490" customWidth="1"/>
    <col min="10498" max="10498" width="11.109375" style="490" customWidth="1"/>
    <col min="10499" max="10499" width="25.5546875" style="490" customWidth="1"/>
    <col min="10500" max="10501" width="0" style="490" hidden="1" customWidth="1"/>
    <col min="10502" max="10502" width="21.5546875" style="490" customWidth="1"/>
    <col min="10503" max="10752" width="8.88671875" style="490"/>
    <col min="10753" max="10753" width="29" style="490" customWidth="1"/>
    <col min="10754" max="10754" width="11.109375" style="490" customWidth="1"/>
    <col min="10755" max="10755" width="25.5546875" style="490" customWidth="1"/>
    <col min="10756" max="10757" width="0" style="490" hidden="1" customWidth="1"/>
    <col min="10758" max="10758" width="21.5546875" style="490" customWidth="1"/>
    <col min="10759" max="11008" width="8.88671875" style="490"/>
    <col min="11009" max="11009" width="29" style="490" customWidth="1"/>
    <col min="11010" max="11010" width="11.109375" style="490" customWidth="1"/>
    <col min="11011" max="11011" width="25.5546875" style="490" customWidth="1"/>
    <col min="11012" max="11013" width="0" style="490" hidden="1" customWidth="1"/>
    <col min="11014" max="11014" width="21.5546875" style="490" customWidth="1"/>
    <col min="11015" max="11264" width="8.88671875" style="490"/>
    <col min="11265" max="11265" width="29" style="490" customWidth="1"/>
    <col min="11266" max="11266" width="11.109375" style="490" customWidth="1"/>
    <col min="11267" max="11267" width="25.5546875" style="490" customWidth="1"/>
    <col min="11268" max="11269" width="0" style="490" hidden="1" customWidth="1"/>
    <col min="11270" max="11270" width="21.5546875" style="490" customWidth="1"/>
    <col min="11271" max="11520" width="8.88671875" style="490"/>
    <col min="11521" max="11521" width="29" style="490" customWidth="1"/>
    <col min="11522" max="11522" width="11.109375" style="490" customWidth="1"/>
    <col min="11523" max="11523" width="25.5546875" style="490" customWidth="1"/>
    <col min="11524" max="11525" width="0" style="490" hidden="1" customWidth="1"/>
    <col min="11526" max="11526" width="21.5546875" style="490" customWidth="1"/>
    <col min="11527" max="11776" width="8.88671875" style="490"/>
    <col min="11777" max="11777" width="29" style="490" customWidth="1"/>
    <col min="11778" max="11778" width="11.109375" style="490" customWidth="1"/>
    <col min="11779" max="11779" width="25.5546875" style="490" customWidth="1"/>
    <col min="11780" max="11781" width="0" style="490" hidden="1" customWidth="1"/>
    <col min="11782" max="11782" width="21.5546875" style="490" customWidth="1"/>
    <col min="11783" max="12032" width="8.88671875" style="490"/>
    <col min="12033" max="12033" width="29" style="490" customWidth="1"/>
    <col min="12034" max="12034" width="11.109375" style="490" customWidth="1"/>
    <col min="12035" max="12035" width="25.5546875" style="490" customWidth="1"/>
    <col min="12036" max="12037" width="0" style="490" hidden="1" customWidth="1"/>
    <col min="12038" max="12038" width="21.5546875" style="490" customWidth="1"/>
    <col min="12039" max="12288" width="8.88671875" style="490"/>
    <col min="12289" max="12289" width="29" style="490" customWidth="1"/>
    <col min="12290" max="12290" width="11.109375" style="490" customWidth="1"/>
    <col min="12291" max="12291" width="25.5546875" style="490" customWidth="1"/>
    <col min="12292" max="12293" width="0" style="490" hidden="1" customWidth="1"/>
    <col min="12294" max="12294" width="21.5546875" style="490" customWidth="1"/>
    <col min="12295" max="12544" width="8.88671875" style="490"/>
    <col min="12545" max="12545" width="29" style="490" customWidth="1"/>
    <col min="12546" max="12546" width="11.109375" style="490" customWidth="1"/>
    <col min="12547" max="12547" width="25.5546875" style="490" customWidth="1"/>
    <col min="12548" max="12549" width="0" style="490" hidden="1" customWidth="1"/>
    <col min="12550" max="12550" width="21.5546875" style="490" customWidth="1"/>
    <col min="12551" max="12800" width="8.88671875" style="490"/>
    <col min="12801" max="12801" width="29" style="490" customWidth="1"/>
    <col min="12802" max="12802" width="11.109375" style="490" customWidth="1"/>
    <col min="12803" max="12803" width="25.5546875" style="490" customWidth="1"/>
    <col min="12804" max="12805" width="0" style="490" hidden="1" customWidth="1"/>
    <col min="12806" max="12806" width="21.5546875" style="490" customWidth="1"/>
    <col min="12807" max="13056" width="8.88671875" style="490"/>
    <col min="13057" max="13057" width="29" style="490" customWidth="1"/>
    <col min="13058" max="13058" width="11.109375" style="490" customWidth="1"/>
    <col min="13059" max="13059" width="25.5546875" style="490" customWidth="1"/>
    <col min="13060" max="13061" width="0" style="490" hidden="1" customWidth="1"/>
    <col min="13062" max="13062" width="21.5546875" style="490" customWidth="1"/>
    <col min="13063" max="13312" width="8.88671875" style="490"/>
    <col min="13313" max="13313" width="29" style="490" customWidth="1"/>
    <col min="13314" max="13314" width="11.109375" style="490" customWidth="1"/>
    <col min="13315" max="13315" width="25.5546875" style="490" customWidth="1"/>
    <col min="13316" max="13317" width="0" style="490" hidden="1" customWidth="1"/>
    <col min="13318" max="13318" width="21.5546875" style="490" customWidth="1"/>
    <col min="13319" max="13568" width="8.88671875" style="490"/>
    <col min="13569" max="13569" width="29" style="490" customWidth="1"/>
    <col min="13570" max="13570" width="11.109375" style="490" customWidth="1"/>
    <col min="13571" max="13571" width="25.5546875" style="490" customWidth="1"/>
    <col min="13572" max="13573" width="0" style="490" hidden="1" customWidth="1"/>
    <col min="13574" max="13574" width="21.5546875" style="490" customWidth="1"/>
    <col min="13575" max="13824" width="8.88671875" style="490"/>
    <col min="13825" max="13825" width="29" style="490" customWidth="1"/>
    <col min="13826" max="13826" width="11.109375" style="490" customWidth="1"/>
    <col min="13827" max="13827" width="25.5546875" style="490" customWidth="1"/>
    <col min="13828" max="13829" width="0" style="490" hidden="1" customWidth="1"/>
    <col min="13830" max="13830" width="21.5546875" style="490" customWidth="1"/>
    <col min="13831" max="14080" width="8.88671875" style="490"/>
    <col min="14081" max="14081" width="29" style="490" customWidth="1"/>
    <col min="14082" max="14082" width="11.109375" style="490" customWidth="1"/>
    <col min="14083" max="14083" width="25.5546875" style="490" customWidth="1"/>
    <col min="14084" max="14085" width="0" style="490" hidden="1" customWidth="1"/>
    <col min="14086" max="14086" width="21.5546875" style="490" customWidth="1"/>
    <col min="14087" max="14336" width="8.88671875" style="490"/>
    <col min="14337" max="14337" width="29" style="490" customWidth="1"/>
    <col min="14338" max="14338" width="11.109375" style="490" customWidth="1"/>
    <col min="14339" max="14339" width="25.5546875" style="490" customWidth="1"/>
    <col min="14340" max="14341" width="0" style="490" hidden="1" customWidth="1"/>
    <col min="14342" max="14342" width="21.5546875" style="490" customWidth="1"/>
    <col min="14343" max="14592" width="8.88671875" style="490"/>
    <col min="14593" max="14593" width="29" style="490" customWidth="1"/>
    <col min="14594" max="14594" width="11.109375" style="490" customWidth="1"/>
    <col min="14595" max="14595" width="25.5546875" style="490" customWidth="1"/>
    <col min="14596" max="14597" width="0" style="490" hidden="1" customWidth="1"/>
    <col min="14598" max="14598" width="21.5546875" style="490" customWidth="1"/>
    <col min="14599" max="14848" width="8.88671875" style="490"/>
    <col min="14849" max="14849" width="29" style="490" customWidth="1"/>
    <col min="14850" max="14850" width="11.109375" style="490" customWidth="1"/>
    <col min="14851" max="14851" width="25.5546875" style="490" customWidth="1"/>
    <col min="14852" max="14853" width="0" style="490" hidden="1" customWidth="1"/>
    <col min="14854" max="14854" width="21.5546875" style="490" customWidth="1"/>
    <col min="14855" max="15104" width="8.88671875" style="490"/>
    <col min="15105" max="15105" width="29" style="490" customWidth="1"/>
    <col min="15106" max="15106" width="11.109375" style="490" customWidth="1"/>
    <col min="15107" max="15107" width="25.5546875" style="490" customWidth="1"/>
    <col min="15108" max="15109" width="0" style="490" hidden="1" customWidth="1"/>
    <col min="15110" max="15110" width="21.5546875" style="490" customWidth="1"/>
    <col min="15111" max="15360" width="8.88671875" style="490"/>
    <col min="15361" max="15361" width="29" style="490" customWidth="1"/>
    <col min="15362" max="15362" width="11.109375" style="490" customWidth="1"/>
    <col min="15363" max="15363" width="25.5546875" style="490" customWidth="1"/>
    <col min="15364" max="15365" width="0" style="490" hidden="1" customWidth="1"/>
    <col min="15366" max="15366" width="21.5546875" style="490" customWidth="1"/>
    <col min="15367" max="15616" width="8.88671875" style="490"/>
    <col min="15617" max="15617" width="29" style="490" customWidth="1"/>
    <col min="15618" max="15618" width="11.109375" style="490" customWidth="1"/>
    <col min="15619" max="15619" width="25.5546875" style="490" customWidth="1"/>
    <col min="15620" max="15621" width="0" style="490" hidden="1" customWidth="1"/>
    <col min="15622" max="15622" width="21.5546875" style="490" customWidth="1"/>
    <col min="15623" max="15872" width="8.88671875" style="490"/>
    <col min="15873" max="15873" width="29" style="490" customWidth="1"/>
    <col min="15874" max="15874" width="11.109375" style="490" customWidth="1"/>
    <col min="15875" max="15875" width="25.5546875" style="490" customWidth="1"/>
    <col min="15876" max="15877" width="0" style="490" hidden="1" customWidth="1"/>
    <col min="15878" max="15878" width="21.5546875" style="490" customWidth="1"/>
    <col min="15879" max="16128" width="8.88671875" style="490"/>
    <col min="16129" max="16129" width="29" style="490" customWidth="1"/>
    <col min="16130" max="16130" width="11.109375" style="490" customWidth="1"/>
    <col min="16131" max="16131" width="25.5546875" style="490" customWidth="1"/>
    <col min="16132" max="16133" width="0" style="490" hidden="1" customWidth="1"/>
    <col min="16134" max="16134" width="21.5546875" style="490" customWidth="1"/>
    <col min="16135" max="16384" width="8.88671875" style="490"/>
  </cols>
  <sheetData>
    <row r="1" spans="1:16" s="610" customFormat="1" ht="32.25" customHeight="1" x14ac:dyDescent="0.15">
      <c r="A1" s="489" t="s">
        <v>1072</v>
      </c>
      <c r="B1" s="489"/>
      <c r="C1" s="489"/>
      <c r="D1" s="489"/>
      <c r="E1" s="489"/>
      <c r="F1" s="489"/>
      <c r="G1" s="535"/>
      <c r="H1" s="535"/>
      <c r="I1" s="535"/>
      <c r="J1" s="535"/>
      <c r="K1" s="535"/>
      <c r="L1" s="535"/>
      <c r="M1" s="535"/>
      <c r="N1" s="535"/>
      <c r="O1" s="535"/>
      <c r="P1" s="535"/>
    </row>
    <row r="2" spans="1:16" s="610" customFormat="1" ht="21" customHeight="1" x14ac:dyDescent="0.15">
      <c r="A2" s="491" t="s">
        <v>1246</v>
      </c>
      <c r="B2" s="491"/>
      <c r="C2" s="491"/>
      <c r="D2" s="491"/>
      <c r="E2" s="491"/>
      <c r="F2" s="491"/>
      <c r="G2" s="535"/>
      <c r="H2" s="535"/>
      <c r="I2" s="535"/>
      <c r="J2" s="535"/>
      <c r="K2" s="535"/>
      <c r="L2" s="535"/>
      <c r="M2" s="535"/>
      <c r="N2" s="535"/>
      <c r="O2" s="535"/>
      <c r="P2" s="535"/>
    </row>
    <row r="3" spans="1:16" s="610" customFormat="1" ht="15" customHeight="1" x14ac:dyDescent="0.15">
      <c r="A3" s="611" t="s">
        <v>285</v>
      </c>
      <c r="B3" s="611"/>
      <c r="C3" s="611"/>
      <c r="D3" s="611"/>
      <c r="E3" s="611"/>
      <c r="F3" s="535"/>
      <c r="G3" s="535"/>
      <c r="H3" s="535"/>
      <c r="I3" s="535"/>
      <c r="J3" s="535"/>
      <c r="K3" s="535"/>
      <c r="L3" s="535"/>
      <c r="M3" s="535"/>
      <c r="N3" s="535"/>
      <c r="O3" s="535"/>
      <c r="P3" s="535"/>
    </row>
    <row r="4" spans="1:16" s="610" customFormat="1" ht="23.25" customHeight="1" x14ac:dyDescent="0.15">
      <c r="A4" s="539" t="s">
        <v>862</v>
      </c>
      <c r="B4" s="539"/>
      <c r="C4" s="539"/>
      <c r="D4" s="546"/>
      <c r="F4" s="493" t="s">
        <v>863</v>
      </c>
      <c r="G4" s="535"/>
      <c r="H4" s="535"/>
      <c r="I4" s="535"/>
      <c r="J4" s="535"/>
      <c r="K4" s="535"/>
      <c r="L4" s="535"/>
      <c r="M4" s="535"/>
      <c r="N4" s="535"/>
      <c r="O4" s="535"/>
      <c r="P4" s="535"/>
    </row>
    <row r="5" spans="1:16" s="546" customFormat="1" ht="22.5" customHeight="1" x14ac:dyDescent="0.15">
      <c r="A5" s="612" t="s">
        <v>1073</v>
      </c>
      <c r="B5" s="613" t="s">
        <v>1074</v>
      </c>
      <c r="C5" s="613" t="s">
        <v>1075</v>
      </c>
      <c r="D5" s="614" t="s">
        <v>1076</v>
      </c>
      <c r="E5" s="614"/>
      <c r="F5" s="615" t="s">
        <v>1077</v>
      </c>
      <c r="G5" s="535"/>
      <c r="H5" s="535"/>
      <c r="I5" s="535"/>
      <c r="J5" s="535"/>
    </row>
    <row r="6" spans="1:16" s="546" customFormat="1" ht="22.5" customHeight="1" x14ac:dyDescent="0.15">
      <c r="A6" s="616"/>
      <c r="B6" s="617"/>
      <c r="C6" s="617"/>
      <c r="D6" s="618" t="s">
        <v>1078</v>
      </c>
      <c r="E6" s="618" t="s">
        <v>1079</v>
      </c>
      <c r="F6" s="619"/>
      <c r="G6" s="535"/>
      <c r="H6" s="535"/>
      <c r="I6" s="535"/>
      <c r="J6" s="535"/>
    </row>
    <row r="7" spans="1:16" s="622" customFormat="1" ht="22.5" customHeight="1" x14ac:dyDescent="0.15">
      <c r="A7" s="620" t="s">
        <v>1080</v>
      </c>
      <c r="B7" s="621">
        <v>10831</v>
      </c>
      <c r="C7" s="621">
        <v>2057890000</v>
      </c>
      <c r="D7" s="621"/>
      <c r="E7" s="621">
        <f>C7+D7</f>
        <v>2057890000</v>
      </c>
      <c r="F7" s="592" t="s">
        <v>1081</v>
      </c>
    </row>
    <row r="8" spans="1:16" s="546" customFormat="1" ht="22.5" customHeight="1" x14ac:dyDescent="0.15">
      <c r="A8" s="623" t="s">
        <v>1082</v>
      </c>
      <c r="B8" s="624">
        <v>217</v>
      </c>
      <c r="C8" s="624">
        <v>1009050000</v>
      </c>
      <c r="D8" s="624"/>
      <c r="E8" s="624">
        <f t="shared" ref="E8:E71" si="0">C8+D8</f>
        <v>1009050000</v>
      </c>
      <c r="F8" s="560"/>
      <c r="G8" s="535"/>
      <c r="H8" s="535"/>
      <c r="I8" s="535"/>
      <c r="J8" s="535"/>
    </row>
    <row r="9" spans="1:16" s="546" customFormat="1" ht="22.5" customHeight="1" x14ac:dyDescent="0.15">
      <c r="A9" s="623" t="s">
        <v>1083</v>
      </c>
      <c r="B9" s="624">
        <v>182</v>
      </c>
      <c r="C9" s="624">
        <v>8554000</v>
      </c>
      <c r="D9" s="624"/>
      <c r="E9" s="624">
        <f t="shared" si="0"/>
        <v>8554000</v>
      </c>
      <c r="F9" s="552"/>
      <c r="G9" s="625"/>
      <c r="H9" s="535"/>
      <c r="I9" s="535"/>
      <c r="J9" s="535"/>
    </row>
    <row r="10" spans="1:16" s="546" customFormat="1" ht="22.5" customHeight="1" x14ac:dyDescent="0.15">
      <c r="A10" s="623" t="s">
        <v>1084</v>
      </c>
      <c r="B10" s="624">
        <v>773</v>
      </c>
      <c r="C10" s="624">
        <v>1109718800</v>
      </c>
      <c r="D10" s="624"/>
      <c r="E10" s="624">
        <f t="shared" si="0"/>
        <v>1109718800</v>
      </c>
      <c r="F10" s="552"/>
      <c r="G10" s="625"/>
      <c r="H10" s="535"/>
      <c r="I10" s="535"/>
      <c r="J10" s="535"/>
    </row>
    <row r="11" spans="1:16" s="546" customFormat="1" ht="22.5" customHeight="1" x14ac:dyDescent="0.15">
      <c r="A11" s="623" t="s">
        <v>1085</v>
      </c>
      <c r="B11" s="624">
        <v>36</v>
      </c>
      <c r="C11" s="624">
        <v>273600</v>
      </c>
      <c r="D11" s="624"/>
      <c r="E11" s="624">
        <f t="shared" si="0"/>
        <v>273600</v>
      </c>
      <c r="F11" s="552"/>
      <c r="G11" s="625"/>
      <c r="H11" s="535"/>
      <c r="I11" s="535"/>
      <c r="J11" s="535"/>
    </row>
    <row r="12" spans="1:16" s="546" customFormat="1" ht="22.5" customHeight="1" x14ac:dyDescent="0.15">
      <c r="A12" s="623" t="s">
        <v>1086</v>
      </c>
      <c r="B12" s="624">
        <v>87</v>
      </c>
      <c r="C12" s="624">
        <v>20488500</v>
      </c>
      <c r="D12" s="624"/>
      <c r="E12" s="624">
        <f t="shared" si="0"/>
        <v>20488500</v>
      </c>
      <c r="F12" s="552"/>
      <c r="G12" s="625"/>
      <c r="H12" s="535"/>
      <c r="I12" s="535"/>
      <c r="J12" s="535"/>
    </row>
    <row r="13" spans="1:16" s="546" customFormat="1" ht="22.5" customHeight="1" x14ac:dyDescent="0.15">
      <c r="A13" s="623" t="s">
        <v>1087</v>
      </c>
      <c r="B13" s="624">
        <v>217</v>
      </c>
      <c r="C13" s="624">
        <v>1453900</v>
      </c>
      <c r="D13" s="624"/>
      <c r="E13" s="624">
        <f t="shared" si="0"/>
        <v>1453900</v>
      </c>
      <c r="F13" s="552"/>
      <c r="G13" s="625"/>
      <c r="H13" s="535"/>
      <c r="I13" s="535"/>
      <c r="J13" s="535"/>
    </row>
    <row r="14" spans="1:16" s="546" customFormat="1" ht="22.5" customHeight="1" x14ac:dyDescent="0.15">
      <c r="A14" s="623" t="s">
        <v>1088</v>
      </c>
      <c r="B14" s="624">
        <v>227</v>
      </c>
      <c r="C14" s="624">
        <v>8807600</v>
      </c>
      <c r="D14" s="624"/>
      <c r="E14" s="624">
        <f t="shared" si="0"/>
        <v>8807600</v>
      </c>
      <c r="F14" s="552"/>
      <c r="G14" s="625"/>
      <c r="H14" s="535"/>
      <c r="I14" s="535"/>
      <c r="J14" s="535"/>
    </row>
    <row r="15" spans="1:16" s="546" customFormat="1" ht="22.5" customHeight="1" x14ac:dyDescent="0.15">
      <c r="A15" s="623" t="s">
        <v>1089</v>
      </c>
      <c r="B15" s="624">
        <v>76</v>
      </c>
      <c r="C15" s="624">
        <v>11058000</v>
      </c>
      <c r="D15" s="624"/>
      <c r="E15" s="624">
        <f t="shared" si="0"/>
        <v>11058000</v>
      </c>
      <c r="F15" s="552"/>
      <c r="G15" s="625"/>
      <c r="H15" s="535"/>
      <c r="I15" s="535"/>
      <c r="J15" s="535"/>
    </row>
    <row r="16" spans="1:16" s="622" customFormat="1" ht="22.5" customHeight="1" x14ac:dyDescent="0.15">
      <c r="A16" s="623" t="s">
        <v>1090</v>
      </c>
      <c r="B16" s="624">
        <v>291</v>
      </c>
      <c r="C16" s="624">
        <v>2822700</v>
      </c>
      <c r="D16" s="624"/>
      <c r="E16" s="624">
        <f t="shared" si="0"/>
        <v>2822700</v>
      </c>
      <c r="F16" s="552"/>
      <c r="G16" s="625"/>
      <c r="H16" s="535"/>
      <c r="I16" s="535"/>
      <c r="J16" s="535"/>
    </row>
    <row r="17" spans="1:10" s="546" customFormat="1" ht="22.5" customHeight="1" x14ac:dyDescent="0.15">
      <c r="A17" s="623" t="s">
        <v>1091</v>
      </c>
      <c r="B17" s="624">
        <v>656</v>
      </c>
      <c r="C17" s="624">
        <v>475862400</v>
      </c>
      <c r="D17" s="624"/>
      <c r="E17" s="624">
        <f t="shared" si="0"/>
        <v>475862400</v>
      </c>
      <c r="F17" s="552"/>
      <c r="G17" s="625"/>
      <c r="H17" s="535"/>
      <c r="I17" s="535"/>
      <c r="J17" s="535"/>
    </row>
    <row r="18" spans="1:10" s="546" customFormat="1" ht="22.5" customHeight="1" x14ac:dyDescent="0.15">
      <c r="A18" s="623" t="s">
        <v>1092</v>
      </c>
      <c r="B18" s="624">
        <v>5273</v>
      </c>
      <c r="C18" s="624">
        <v>221466000</v>
      </c>
      <c r="D18" s="624"/>
      <c r="E18" s="624">
        <f t="shared" si="0"/>
        <v>221466000</v>
      </c>
      <c r="F18" s="552"/>
      <c r="G18" s="625"/>
      <c r="H18" s="535"/>
      <c r="I18" s="535"/>
      <c r="J18" s="535"/>
    </row>
    <row r="19" spans="1:10" s="546" customFormat="1" ht="22.5" customHeight="1" x14ac:dyDescent="0.15">
      <c r="A19" s="623" t="s">
        <v>1093</v>
      </c>
      <c r="B19" s="624">
        <v>2</v>
      </c>
      <c r="C19" s="624">
        <v>582000</v>
      </c>
      <c r="D19" s="624"/>
      <c r="E19" s="624">
        <f t="shared" si="0"/>
        <v>582000</v>
      </c>
      <c r="F19" s="552"/>
      <c r="G19" s="625"/>
      <c r="H19" s="535"/>
      <c r="I19" s="535"/>
      <c r="J19" s="535"/>
    </row>
    <row r="20" spans="1:10" s="546" customFormat="1" ht="22.5" customHeight="1" x14ac:dyDescent="0.15">
      <c r="A20" s="623" t="s">
        <v>1094</v>
      </c>
      <c r="B20" s="624">
        <v>50</v>
      </c>
      <c r="C20" s="624">
        <v>800000</v>
      </c>
      <c r="D20" s="624"/>
      <c r="E20" s="624">
        <f t="shared" si="0"/>
        <v>800000</v>
      </c>
      <c r="F20" s="552"/>
      <c r="G20" s="625"/>
      <c r="H20" s="535"/>
      <c r="I20" s="535"/>
      <c r="J20" s="535"/>
    </row>
    <row r="21" spans="1:10" s="546" customFormat="1" ht="22.5" customHeight="1" x14ac:dyDescent="0.15">
      <c r="A21" s="623" t="s">
        <v>1095</v>
      </c>
      <c r="B21" s="624">
        <v>86</v>
      </c>
      <c r="C21" s="624">
        <v>1436200</v>
      </c>
      <c r="D21" s="624"/>
      <c r="E21" s="624">
        <f t="shared" si="0"/>
        <v>1436200</v>
      </c>
      <c r="F21" s="560"/>
      <c r="G21" s="535"/>
      <c r="H21" s="535"/>
      <c r="I21" s="535"/>
      <c r="J21" s="535"/>
    </row>
    <row r="22" spans="1:10" s="546" customFormat="1" ht="22.5" customHeight="1" x14ac:dyDescent="0.15">
      <c r="A22" s="623" t="s">
        <v>1096</v>
      </c>
      <c r="B22" s="624">
        <v>382</v>
      </c>
      <c r="C22" s="624">
        <v>12988000</v>
      </c>
      <c r="D22" s="624"/>
      <c r="E22" s="624">
        <f t="shared" si="0"/>
        <v>12988000</v>
      </c>
      <c r="F22" s="552"/>
      <c r="G22" s="625"/>
      <c r="H22" s="535"/>
      <c r="I22" s="535"/>
      <c r="J22" s="535"/>
    </row>
    <row r="23" spans="1:10" s="546" customFormat="1" ht="22.5" customHeight="1" x14ac:dyDescent="0.15">
      <c r="A23" s="623" t="s">
        <v>1097</v>
      </c>
      <c r="B23" s="624">
        <v>498</v>
      </c>
      <c r="C23" s="624">
        <v>22061400</v>
      </c>
      <c r="D23" s="624"/>
      <c r="E23" s="624">
        <f t="shared" si="0"/>
        <v>22061400</v>
      </c>
      <c r="F23" s="552"/>
      <c r="G23" s="625"/>
      <c r="H23" s="535"/>
      <c r="I23" s="535"/>
      <c r="J23" s="535"/>
    </row>
    <row r="24" spans="1:10" s="546" customFormat="1" ht="22.5" customHeight="1" x14ac:dyDescent="0.15">
      <c r="A24" s="623" t="s">
        <v>1098</v>
      </c>
      <c r="B24" s="624">
        <v>5</v>
      </c>
      <c r="C24" s="624">
        <v>741000</v>
      </c>
      <c r="D24" s="624"/>
      <c r="E24" s="624">
        <f t="shared" si="0"/>
        <v>741000</v>
      </c>
      <c r="F24" s="552"/>
      <c r="G24" s="625"/>
      <c r="H24" s="535"/>
      <c r="I24" s="535"/>
      <c r="J24" s="535"/>
    </row>
    <row r="25" spans="1:10" s="546" customFormat="1" ht="22.5" customHeight="1" x14ac:dyDescent="0.15">
      <c r="A25" s="623" t="s">
        <v>1099</v>
      </c>
      <c r="B25" s="624">
        <v>43</v>
      </c>
      <c r="C25" s="624">
        <v>20541100</v>
      </c>
      <c r="D25" s="624"/>
      <c r="E25" s="624">
        <f t="shared" si="0"/>
        <v>20541100</v>
      </c>
      <c r="F25" s="552"/>
      <c r="G25" s="625"/>
      <c r="H25" s="535"/>
      <c r="I25" s="535"/>
      <c r="J25" s="535"/>
    </row>
    <row r="26" spans="1:10" s="546" customFormat="1" ht="22.5" customHeight="1" x14ac:dyDescent="0.15">
      <c r="A26" s="623" t="s">
        <v>1100</v>
      </c>
      <c r="B26" s="624">
        <v>51</v>
      </c>
      <c r="C26" s="624">
        <v>16580100</v>
      </c>
      <c r="D26" s="624"/>
      <c r="E26" s="624">
        <f t="shared" si="0"/>
        <v>16580100</v>
      </c>
      <c r="F26" s="552"/>
      <c r="G26" s="625"/>
      <c r="H26" s="535"/>
      <c r="I26" s="535"/>
      <c r="J26" s="535"/>
    </row>
    <row r="27" spans="1:10" s="546" customFormat="1" ht="22.5" customHeight="1" x14ac:dyDescent="0.15">
      <c r="A27" s="623" t="s">
        <v>1101</v>
      </c>
      <c r="B27" s="624">
        <v>18</v>
      </c>
      <c r="C27" s="624">
        <v>20952000</v>
      </c>
      <c r="D27" s="624"/>
      <c r="E27" s="624">
        <f t="shared" si="0"/>
        <v>20952000</v>
      </c>
      <c r="F27" s="552"/>
      <c r="G27" s="625"/>
      <c r="H27" s="535"/>
      <c r="I27" s="535"/>
      <c r="J27" s="535"/>
    </row>
    <row r="28" spans="1:10" s="546" customFormat="1" ht="22.5" customHeight="1" x14ac:dyDescent="0.15">
      <c r="A28" s="623" t="s">
        <v>1102</v>
      </c>
      <c r="B28" s="624">
        <v>17</v>
      </c>
      <c r="C28" s="624">
        <v>14016500</v>
      </c>
      <c r="D28" s="624"/>
      <c r="E28" s="624">
        <f t="shared" si="0"/>
        <v>14016500</v>
      </c>
      <c r="F28" s="552"/>
      <c r="G28" s="625"/>
      <c r="H28" s="535"/>
      <c r="I28" s="535"/>
      <c r="J28" s="535"/>
    </row>
    <row r="29" spans="1:10" s="622" customFormat="1" ht="22.5" customHeight="1" x14ac:dyDescent="0.15">
      <c r="A29" s="623" t="s">
        <v>1103</v>
      </c>
      <c r="B29" s="624">
        <v>26</v>
      </c>
      <c r="C29" s="624">
        <v>11525800</v>
      </c>
      <c r="D29" s="624"/>
      <c r="E29" s="624">
        <f t="shared" si="0"/>
        <v>11525800</v>
      </c>
      <c r="F29" s="552"/>
      <c r="G29" s="625"/>
      <c r="H29" s="535"/>
      <c r="I29" s="535"/>
      <c r="J29" s="535"/>
    </row>
    <row r="30" spans="1:10" s="622" customFormat="1" ht="22.5" customHeight="1" x14ac:dyDescent="0.15">
      <c r="A30" s="623" t="s">
        <v>1104</v>
      </c>
      <c r="B30" s="624">
        <v>400</v>
      </c>
      <c r="C30" s="624">
        <v>1720000</v>
      </c>
      <c r="D30" s="624"/>
      <c r="E30" s="624">
        <f t="shared" si="0"/>
        <v>1720000</v>
      </c>
      <c r="F30" s="552"/>
      <c r="G30" s="625"/>
      <c r="H30" s="535"/>
      <c r="I30" s="535"/>
      <c r="J30" s="535"/>
    </row>
    <row r="31" spans="1:10" s="622" customFormat="1" ht="22.5" customHeight="1" x14ac:dyDescent="0.15">
      <c r="A31" s="623" t="s">
        <v>1105</v>
      </c>
      <c r="B31" s="624">
        <v>1638</v>
      </c>
      <c r="C31" s="624">
        <v>20475000</v>
      </c>
      <c r="D31" s="624"/>
      <c r="E31" s="624">
        <f t="shared" si="0"/>
        <v>20475000</v>
      </c>
      <c r="F31" s="552"/>
      <c r="G31" s="625"/>
      <c r="H31" s="535"/>
      <c r="I31" s="535"/>
      <c r="J31" s="535"/>
    </row>
    <row r="32" spans="1:10" s="622" customFormat="1" ht="22.5" customHeight="1" x14ac:dyDescent="0.15">
      <c r="A32" s="623" t="s">
        <v>1106</v>
      </c>
      <c r="B32" s="624">
        <v>560</v>
      </c>
      <c r="C32" s="624">
        <v>2688000</v>
      </c>
      <c r="D32" s="624"/>
      <c r="E32" s="624">
        <f t="shared" si="0"/>
        <v>2688000</v>
      </c>
      <c r="F32" s="552"/>
      <c r="G32" s="625"/>
      <c r="H32" s="535"/>
      <c r="I32" s="535"/>
      <c r="J32" s="535"/>
    </row>
    <row r="33" spans="1:10" s="622" customFormat="1" ht="22.5" customHeight="1" x14ac:dyDescent="0.15">
      <c r="A33" s="626" t="s">
        <v>1107</v>
      </c>
      <c r="B33" s="627">
        <v>600</v>
      </c>
      <c r="C33" s="627">
        <v>1680000</v>
      </c>
      <c r="D33" s="627"/>
      <c r="E33" s="627">
        <f t="shared" si="0"/>
        <v>1680000</v>
      </c>
      <c r="F33" s="578"/>
      <c r="G33" s="625"/>
      <c r="H33" s="535"/>
      <c r="I33" s="535"/>
      <c r="J33" s="535"/>
    </row>
    <row r="34" spans="1:10" s="622" customFormat="1" ht="22.5" customHeight="1" x14ac:dyDescent="0.15">
      <c r="A34" s="620" t="s">
        <v>1108</v>
      </c>
      <c r="B34" s="621">
        <v>68</v>
      </c>
      <c r="C34" s="621">
        <v>14511200</v>
      </c>
      <c r="D34" s="621"/>
      <c r="E34" s="621">
        <f t="shared" si="0"/>
        <v>14511200</v>
      </c>
      <c r="F34" s="592" t="s">
        <v>1109</v>
      </c>
    </row>
    <row r="35" spans="1:10" s="622" customFormat="1" ht="22.5" customHeight="1" x14ac:dyDescent="0.15">
      <c r="A35" s="623" t="s">
        <v>1110</v>
      </c>
      <c r="B35" s="624">
        <v>6</v>
      </c>
      <c r="C35" s="624">
        <v>3288000</v>
      </c>
      <c r="D35" s="624"/>
      <c r="E35" s="624">
        <f t="shared" si="0"/>
        <v>3288000</v>
      </c>
      <c r="F35" s="628"/>
    </row>
    <row r="36" spans="1:10" s="622" customFormat="1" ht="22.5" customHeight="1" x14ac:dyDescent="0.15">
      <c r="A36" s="623" t="s">
        <v>1111</v>
      </c>
      <c r="B36" s="624">
        <v>307</v>
      </c>
      <c r="C36" s="624">
        <v>1258700</v>
      </c>
      <c r="D36" s="624"/>
      <c r="E36" s="624">
        <f t="shared" si="0"/>
        <v>1258700</v>
      </c>
      <c r="F36" s="628"/>
    </row>
    <row r="37" spans="1:10" s="622" customFormat="1" ht="22.5" customHeight="1" x14ac:dyDescent="0.15">
      <c r="A37" s="623" t="s">
        <v>1112</v>
      </c>
      <c r="B37" s="624">
        <v>1</v>
      </c>
      <c r="C37" s="624">
        <v>223100</v>
      </c>
      <c r="D37" s="624"/>
      <c r="E37" s="624">
        <f t="shared" si="0"/>
        <v>223100</v>
      </c>
      <c r="F37" s="628"/>
    </row>
    <row r="38" spans="1:10" s="622" customFormat="1" ht="22.5" customHeight="1" x14ac:dyDescent="0.15">
      <c r="A38" s="623" t="s">
        <v>1113</v>
      </c>
      <c r="B38" s="624">
        <v>2</v>
      </c>
      <c r="C38" s="624">
        <v>689600</v>
      </c>
      <c r="D38" s="624"/>
      <c r="E38" s="624">
        <f t="shared" si="0"/>
        <v>689600</v>
      </c>
      <c r="F38" s="628"/>
    </row>
    <row r="39" spans="1:10" s="546" customFormat="1" ht="22.5" customHeight="1" x14ac:dyDescent="0.15">
      <c r="A39" s="623" t="s">
        <v>1114</v>
      </c>
      <c r="B39" s="624">
        <v>4</v>
      </c>
      <c r="C39" s="624">
        <v>240000</v>
      </c>
      <c r="D39" s="624"/>
      <c r="E39" s="624">
        <f t="shared" si="0"/>
        <v>240000</v>
      </c>
      <c r="F39" s="560"/>
      <c r="G39" s="535"/>
      <c r="H39" s="535"/>
      <c r="I39" s="535"/>
      <c r="J39" s="535"/>
    </row>
    <row r="40" spans="1:10" s="546" customFormat="1" ht="22.5" customHeight="1" x14ac:dyDescent="0.15">
      <c r="A40" s="623" t="s">
        <v>1115</v>
      </c>
      <c r="B40" s="624">
        <v>98</v>
      </c>
      <c r="C40" s="624">
        <v>57036000</v>
      </c>
      <c r="D40" s="624"/>
      <c r="E40" s="624">
        <f t="shared" si="0"/>
        <v>57036000</v>
      </c>
      <c r="F40" s="552"/>
      <c r="G40" s="625"/>
      <c r="H40" s="535"/>
      <c r="I40" s="535"/>
      <c r="J40" s="535"/>
    </row>
    <row r="41" spans="1:10" s="546" customFormat="1" ht="22.5" customHeight="1" x14ac:dyDescent="0.15">
      <c r="A41" s="623" t="s">
        <v>1116</v>
      </c>
      <c r="B41" s="624">
        <v>110</v>
      </c>
      <c r="C41" s="624">
        <v>39479000</v>
      </c>
      <c r="D41" s="624"/>
      <c r="E41" s="624">
        <f t="shared" si="0"/>
        <v>39479000</v>
      </c>
      <c r="F41" s="552"/>
      <c r="G41" s="625"/>
      <c r="H41" s="535"/>
      <c r="I41" s="535"/>
      <c r="J41" s="535"/>
    </row>
    <row r="42" spans="1:10" s="546" customFormat="1" ht="22.5" customHeight="1" x14ac:dyDescent="0.15">
      <c r="A42" s="623" t="s">
        <v>1117</v>
      </c>
      <c r="B42" s="624">
        <v>2</v>
      </c>
      <c r="C42" s="624">
        <v>60000</v>
      </c>
      <c r="D42" s="624"/>
      <c r="E42" s="624">
        <f t="shared" si="0"/>
        <v>60000</v>
      </c>
      <c r="F42" s="552"/>
      <c r="G42" s="625"/>
      <c r="H42" s="535"/>
      <c r="I42" s="535"/>
      <c r="J42" s="535"/>
    </row>
    <row r="43" spans="1:10" s="546" customFormat="1" ht="22.5" customHeight="1" x14ac:dyDescent="0.15">
      <c r="A43" s="623" t="s">
        <v>1118</v>
      </c>
      <c r="B43" s="624">
        <v>193</v>
      </c>
      <c r="C43" s="624">
        <v>15440000</v>
      </c>
      <c r="D43" s="624"/>
      <c r="E43" s="624">
        <f t="shared" si="0"/>
        <v>15440000</v>
      </c>
      <c r="F43" s="552"/>
      <c r="G43" s="625"/>
      <c r="H43" s="535"/>
      <c r="I43" s="535"/>
      <c r="J43" s="535"/>
    </row>
    <row r="44" spans="1:10" s="546" customFormat="1" ht="22.5" customHeight="1" x14ac:dyDescent="0.15">
      <c r="A44" s="623" t="s">
        <v>1119</v>
      </c>
      <c r="B44" s="624">
        <v>76</v>
      </c>
      <c r="C44" s="624">
        <v>88464000</v>
      </c>
      <c r="D44" s="624"/>
      <c r="E44" s="624">
        <f t="shared" si="0"/>
        <v>88464000</v>
      </c>
      <c r="F44" s="552"/>
      <c r="G44" s="625"/>
      <c r="H44" s="535"/>
      <c r="I44" s="535"/>
      <c r="J44" s="535"/>
    </row>
    <row r="45" spans="1:10" s="546" customFormat="1" ht="22.5" customHeight="1" x14ac:dyDescent="0.15">
      <c r="A45" s="623" t="s">
        <v>1120</v>
      </c>
      <c r="B45" s="624">
        <v>6</v>
      </c>
      <c r="C45" s="624">
        <v>2590200</v>
      </c>
      <c r="D45" s="624"/>
      <c r="E45" s="624">
        <f t="shared" si="0"/>
        <v>2590200</v>
      </c>
      <c r="F45" s="552"/>
      <c r="G45" s="625"/>
      <c r="H45" s="535"/>
      <c r="I45" s="535"/>
      <c r="J45" s="535"/>
    </row>
    <row r="46" spans="1:10" s="546" customFormat="1" ht="22.5" customHeight="1" x14ac:dyDescent="0.15">
      <c r="A46" s="623" t="s">
        <v>1121</v>
      </c>
      <c r="B46" s="624">
        <v>1650</v>
      </c>
      <c r="C46" s="624">
        <v>16005000</v>
      </c>
      <c r="D46" s="624"/>
      <c r="E46" s="624">
        <f t="shared" si="0"/>
        <v>16005000</v>
      </c>
      <c r="F46" s="552"/>
      <c r="G46" s="625"/>
      <c r="H46" s="535"/>
      <c r="I46" s="535"/>
      <c r="J46" s="535"/>
    </row>
    <row r="47" spans="1:10" s="622" customFormat="1" ht="22.5" customHeight="1" x14ac:dyDescent="0.15">
      <c r="A47" s="623" t="s">
        <v>1122</v>
      </c>
      <c r="B47" s="624">
        <v>900</v>
      </c>
      <c r="C47" s="624">
        <v>15390000</v>
      </c>
      <c r="D47" s="624"/>
      <c r="E47" s="624">
        <f t="shared" si="0"/>
        <v>15390000</v>
      </c>
      <c r="F47" s="552"/>
      <c r="G47" s="625"/>
      <c r="H47" s="535"/>
      <c r="I47" s="535"/>
      <c r="J47" s="535"/>
    </row>
    <row r="48" spans="1:10" s="546" customFormat="1" ht="22.5" customHeight="1" x14ac:dyDescent="0.15">
      <c r="A48" s="623" t="s">
        <v>1123</v>
      </c>
      <c r="B48" s="624">
        <v>50</v>
      </c>
      <c r="C48" s="624">
        <v>570000</v>
      </c>
      <c r="D48" s="624"/>
      <c r="E48" s="624">
        <f t="shared" si="0"/>
        <v>570000</v>
      </c>
      <c r="F48" s="552"/>
      <c r="G48" s="625"/>
      <c r="H48" s="535"/>
      <c r="I48" s="535"/>
      <c r="J48" s="535"/>
    </row>
    <row r="49" spans="1:10" s="546" customFormat="1" ht="22.5" customHeight="1" x14ac:dyDescent="0.15">
      <c r="A49" s="623" t="s">
        <v>1124</v>
      </c>
      <c r="B49" s="624">
        <v>4000</v>
      </c>
      <c r="C49" s="624">
        <v>5200000</v>
      </c>
      <c r="D49" s="624"/>
      <c r="E49" s="624">
        <f t="shared" si="0"/>
        <v>5200000</v>
      </c>
      <c r="F49" s="552"/>
      <c r="G49" s="625"/>
      <c r="H49" s="535"/>
      <c r="I49" s="535"/>
      <c r="J49" s="535"/>
    </row>
    <row r="50" spans="1:10" s="546" customFormat="1" ht="22.5" customHeight="1" x14ac:dyDescent="0.15">
      <c r="A50" s="623" t="s">
        <v>1125</v>
      </c>
      <c r="B50" s="624">
        <v>24</v>
      </c>
      <c r="C50" s="624">
        <v>3600000</v>
      </c>
      <c r="D50" s="624"/>
      <c r="E50" s="624">
        <f t="shared" si="0"/>
        <v>3600000</v>
      </c>
      <c r="F50" s="552"/>
      <c r="G50" s="625"/>
      <c r="H50" s="535"/>
      <c r="I50" s="535"/>
      <c r="J50" s="535"/>
    </row>
    <row r="51" spans="1:10" s="546" customFormat="1" ht="22.5" customHeight="1" x14ac:dyDescent="0.15">
      <c r="A51" s="623" t="s">
        <v>1126</v>
      </c>
      <c r="B51" s="624">
        <v>11400</v>
      </c>
      <c r="C51" s="624">
        <v>2280000</v>
      </c>
      <c r="D51" s="624"/>
      <c r="E51" s="624">
        <f t="shared" si="0"/>
        <v>2280000</v>
      </c>
      <c r="F51" s="552"/>
      <c r="G51" s="625"/>
      <c r="H51" s="535"/>
      <c r="I51" s="535"/>
      <c r="J51" s="535"/>
    </row>
    <row r="52" spans="1:10" s="546" customFormat="1" ht="22.5" customHeight="1" x14ac:dyDescent="0.15">
      <c r="A52" s="623" t="s">
        <v>1127</v>
      </c>
      <c r="B52" s="624">
        <v>100</v>
      </c>
      <c r="C52" s="624">
        <v>830000</v>
      </c>
      <c r="D52" s="624"/>
      <c r="E52" s="624">
        <f t="shared" si="0"/>
        <v>830000</v>
      </c>
      <c r="F52" s="552"/>
      <c r="G52" s="625"/>
      <c r="H52" s="535"/>
      <c r="I52" s="535"/>
      <c r="J52" s="535"/>
    </row>
    <row r="53" spans="1:10" s="546" customFormat="1" ht="22.5" customHeight="1" x14ac:dyDescent="0.15">
      <c r="A53" s="623" t="s">
        <v>1128</v>
      </c>
      <c r="B53" s="624">
        <v>700</v>
      </c>
      <c r="C53" s="624">
        <v>700000</v>
      </c>
      <c r="D53" s="624"/>
      <c r="E53" s="624">
        <f t="shared" si="0"/>
        <v>700000</v>
      </c>
      <c r="F53" s="552"/>
      <c r="G53" s="625"/>
      <c r="H53" s="535"/>
      <c r="I53" s="535"/>
      <c r="J53" s="535"/>
    </row>
    <row r="54" spans="1:10" s="546" customFormat="1" ht="22.5" customHeight="1" x14ac:dyDescent="0.15">
      <c r="A54" s="623" t="s">
        <v>1129</v>
      </c>
      <c r="B54" s="624">
        <v>50</v>
      </c>
      <c r="C54" s="624">
        <v>14250000</v>
      </c>
      <c r="D54" s="624"/>
      <c r="E54" s="624">
        <f t="shared" si="0"/>
        <v>14250000</v>
      </c>
      <c r="F54" s="552"/>
      <c r="G54" s="625"/>
      <c r="H54" s="535"/>
      <c r="I54" s="535"/>
      <c r="J54" s="535"/>
    </row>
    <row r="55" spans="1:10" s="546" customFormat="1" ht="22.5" customHeight="1" x14ac:dyDescent="0.15">
      <c r="A55" s="623" t="s">
        <v>1130</v>
      </c>
      <c r="B55" s="624">
        <v>177</v>
      </c>
      <c r="C55" s="624">
        <v>79650000</v>
      </c>
      <c r="D55" s="624"/>
      <c r="E55" s="624">
        <f t="shared" si="0"/>
        <v>79650000</v>
      </c>
      <c r="F55" s="552"/>
      <c r="G55" s="625"/>
      <c r="H55" s="535"/>
      <c r="I55" s="535"/>
      <c r="J55" s="535"/>
    </row>
    <row r="56" spans="1:10" s="546" customFormat="1" ht="22.5" customHeight="1" x14ac:dyDescent="0.15">
      <c r="A56" s="623" t="s">
        <v>1131</v>
      </c>
      <c r="B56" s="624">
        <v>21</v>
      </c>
      <c r="C56" s="624">
        <v>7129500</v>
      </c>
      <c r="D56" s="624"/>
      <c r="E56" s="624">
        <f t="shared" si="0"/>
        <v>7129500</v>
      </c>
      <c r="F56" s="552"/>
      <c r="G56" s="625"/>
      <c r="H56" s="535"/>
      <c r="I56" s="535"/>
      <c r="J56" s="535"/>
    </row>
    <row r="57" spans="1:10" s="546" customFormat="1" ht="22.5" customHeight="1" x14ac:dyDescent="0.15">
      <c r="A57" s="623" t="s">
        <v>1132</v>
      </c>
      <c r="B57" s="624">
        <v>5</v>
      </c>
      <c r="C57" s="624">
        <v>824500</v>
      </c>
      <c r="D57" s="624"/>
      <c r="E57" s="624">
        <f t="shared" si="0"/>
        <v>824500</v>
      </c>
      <c r="F57" s="552"/>
      <c r="G57" s="625"/>
      <c r="H57" s="535"/>
      <c r="I57" s="535"/>
      <c r="J57" s="535"/>
    </row>
    <row r="58" spans="1:10" s="546" customFormat="1" ht="22.5" customHeight="1" x14ac:dyDescent="0.15">
      <c r="A58" s="623" t="s">
        <v>1133</v>
      </c>
      <c r="B58" s="624">
        <v>8</v>
      </c>
      <c r="C58" s="624">
        <v>2328000</v>
      </c>
      <c r="D58" s="624"/>
      <c r="E58" s="624">
        <f t="shared" si="0"/>
        <v>2328000</v>
      </c>
      <c r="F58" s="552"/>
      <c r="G58" s="625"/>
      <c r="H58" s="535"/>
      <c r="I58" s="535"/>
      <c r="J58" s="535"/>
    </row>
    <row r="59" spans="1:10" s="546" customFormat="1" ht="22.5" customHeight="1" x14ac:dyDescent="0.15">
      <c r="A59" s="623" t="s">
        <v>1080</v>
      </c>
      <c r="B59" s="624">
        <v>41082</v>
      </c>
      <c r="C59" s="624">
        <v>7805580000</v>
      </c>
      <c r="D59" s="624"/>
      <c r="E59" s="624">
        <f t="shared" si="0"/>
        <v>7805580000</v>
      </c>
      <c r="F59" s="552" t="s">
        <v>1134</v>
      </c>
      <c r="G59" s="625"/>
      <c r="H59" s="535"/>
      <c r="I59" s="535"/>
      <c r="J59" s="535"/>
    </row>
    <row r="60" spans="1:10" s="546" customFormat="1" ht="22.5" customHeight="1" x14ac:dyDescent="0.15">
      <c r="A60" s="623" t="s">
        <v>1082</v>
      </c>
      <c r="B60" s="624">
        <v>1917</v>
      </c>
      <c r="C60" s="624">
        <v>891405000</v>
      </c>
      <c r="D60" s="624"/>
      <c r="E60" s="624">
        <f t="shared" si="0"/>
        <v>891405000</v>
      </c>
      <c r="F60" s="552"/>
      <c r="G60" s="625"/>
      <c r="H60" s="535"/>
      <c r="I60" s="535"/>
      <c r="J60" s="535"/>
    </row>
    <row r="61" spans="1:10" s="546" customFormat="1" ht="22.5" customHeight="1" x14ac:dyDescent="0.15">
      <c r="A61" s="623" t="s">
        <v>1135</v>
      </c>
      <c r="B61" s="624">
        <v>21</v>
      </c>
      <c r="C61" s="624">
        <v>1696800</v>
      </c>
      <c r="D61" s="624"/>
      <c r="E61" s="624">
        <f t="shared" si="0"/>
        <v>1696800</v>
      </c>
      <c r="F61" s="552"/>
      <c r="G61" s="625"/>
      <c r="H61" s="535"/>
      <c r="I61" s="535"/>
      <c r="J61" s="535"/>
    </row>
    <row r="62" spans="1:10" s="546" customFormat="1" ht="22.5" customHeight="1" x14ac:dyDescent="0.15">
      <c r="A62" s="623" t="s">
        <v>1084</v>
      </c>
      <c r="B62" s="624">
        <v>83</v>
      </c>
      <c r="C62" s="624">
        <v>119154800</v>
      </c>
      <c r="D62" s="624"/>
      <c r="E62" s="624">
        <f t="shared" si="0"/>
        <v>119154800</v>
      </c>
      <c r="F62" s="552"/>
      <c r="G62" s="625"/>
      <c r="H62" s="535"/>
      <c r="I62" s="535"/>
      <c r="J62" s="535"/>
    </row>
    <row r="63" spans="1:10" s="546" customFormat="1" ht="22.5" customHeight="1" x14ac:dyDescent="0.15">
      <c r="A63" s="623" t="s">
        <v>1136</v>
      </c>
      <c r="B63" s="624">
        <v>28</v>
      </c>
      <c r="C63" s="624">
        <v>11071200</v>
      </c>
      <c r="D63" s="624"/>
      <c r="E63" s="624">
        <f t="shared" si="0"/>
        <v>11071200</v>
      </c>
      <c r="F63" s="552"/>
      <c r="G63" s="625"/>
      <c r="H63" s="535"/>
      <c r="I63" s="535"/>
      <c r="J63" s="535"/>
    </row>
    <row r="64" spans="1:10" s="546" customFormat="1" ht="22.5" customHeight="1" x14ac:dyDescent="0.15">
      <c r="A64" s="626" t="s">
        <v>1137</v>
      </c>
      <c r="B64" s="627">
        <v>22</v>
      </c>
      <c r="C64" s="627">
        <v>11440000</v>
      </c>
      <c r="D64" s="627"/>
      <c r="E64" s="627">
        <f t="shared" si="0"/>
        <v>11440000</v>
      </c>
      <c r="F64" s="578"/>
      <c r="G64" s="625"/>
      <c r="H64" s="535"/>
      <c r="I64" s="535"/>
      <c r="J64" s="535"/>
    </row>
    <row r="65" spans="1:10" s="546" customFormat="1" ht="22.5" customHeight="1" x14ac:dyDescent="0.15">
      <c r="A65" s="620" t="s">
        <v>1110</v>
      </c>
      <c r="B65" s="621">
        <v>57</v>
      </c>
      <c r="C65" s="621">
        <v>31236000</v>
      </c>
      <c r="D65" s="621"/>
      <c r="E65" s="621">
        <f t="shared" si="0"/>
        <v>31236000</v>
      </c>
      <c r="F65" s="552" t="s">
        <v>1134</v>
      </c>
      <c r="G65" s="625"/>
      <c r="H65" s="535"/>
      <c r="I65" s="535"/>
      <c r="J65" s="535"/>
    </row>
    <row r="66" spans="1:10" s="546" customFormat="1" ht="22.5" customHeight="1" x14ac:dyDescent="0.15">
      <c r="A66" s="623" t="s">
        <v>1119</v>
      </c>
      <c r="B66" s="624">
        <v>354</v>
      </c>
      <c r="C66" s="624">
        <v>412056000</v>
      </c>
      <c r="D66" s="624"/>
      <c r="E66" s="624">
        <f t="shared" si="0"/>
        <v>412056000</v>
      </c>
      <c r="F66" s="552"/>
      <c r="G66" s="625"/>
      <c r="H66" s="535"/>
      <c r="I66" s="535"/>
      <c r="J66" s="535"/>
    </row>
    <row r="67" spans="1:10" s="546" customFormat="1" ht="22.5" customHeight="1" x14ac:dyDescent="0.15">
      <c r="A67" s="623" t="s">
        <v>1138</v>
      </c>
      <c r="B67" s="624">
        <v>283</v>
      </c>
      <c r="C67" s="624">
        <v>301961000</v>
      </c>
      <c r="D67" s="624"/>
      <c r="E67" s="624">
        <f t="shared" si="0"/>
        <v>301961000</v>
      </c>
      <c r="F67" s="560"/>
      <c r="G67" s="535"/>
      <c r="H67" s="535"/>
      <c r="I67" s="535"/>
      <c r="J67" s="535"/>
    </row>
    <row r="68" spans="1:10" s="546" customFormat="1" ht="22.5" customHeight="1" x14ac:dyDescent="0.15">
      <c r="A68" s="623" t="s">
        <v>1130</v>
      </c>
      <c r="B68" s="624">
        <v>211</v>
      </c>
      <c r="C68" s="624">
        <v>94950000</v>
      </c>
      <c r="D68" s="624"/>
      <c r="E68" s="624">
        <f t="shared" si="0"/>
        <v>94950000</v>
      </c>
      <c r="F68" s="552"/>
      <c r="G68" s="625"/>
      <c r="H68" s="535"/>
      <c r="I68" s="535"/>
      <c r="J68" s="535"/>
    </row>
    <row r="69" spans="1:10" s="546" customFormat="1" ht="22.5" customHeight="1" x14ac:dyDescent="0.15">
      <c r="A69" s="623" t="s">
        <v>1099</v>
      </c>
      <c r="B69" s="624">
        <v>160</v>
      </c>
      <c r="C69" s="624">
        <v>76432000</v>
      </c>
      <c r="D69" s="624"/>
      <c r="E69" s="624">
        <f t="shared" si="0"/>
        <v>76432000</v>
      </c>
      <c r="F69" s="552"/>
      <c r="G69" s="625"/>
      <c r="H69" s="535"/>
      <c r="I69" s="535"/>
      <c r="J69" s="535"/>
    </row>
    <row r="70" spans="1:10" s="546" customFormat="1" ht="22.5" customHeight="1" x14ac:dyDescent="0.15">
      <c r="A70" s="623" t="s">
        <v>1101</v>
      </c>
      <c r="B70" s="624">
        <v>197</v>
      </c>
      <c r="C70" s="624">
        <v>229308000</v>
      </c>
      <c r="D70" s="624"/>
      <c r="E70" s="624">
        <f t="shared" si="0"/>
        <v>229308000</v>
      </c>
      <c r="F70" s="552"/>
      <c r="G70" s="625"/>
      <c r="H70" s="535"/>
      <c r="I70" s="535"/>
      <c r="J70" s="535"/>
    </row>
    <row r="71" spans="1:10" s="546" customFormat="1" ht="22.5" customHeight="1" x14ac:dyDescent="0.15">
      <c r="A71" s="623" t="s">
        <v>1139</v>
      </c>
      <c r="B71" s="624">
        <v>274</v>
      </c>
      <c r="C71" s="624">
        <v>201992800</v>
      </c>
      <c r="D71" s="624"/>
      <c r="E71" s="624">
        <f t="shared" si="0"/>
        <v>201992800</v>
      </c>
      <c r="F71" s="552"/>
      <c r="G71" s="625"/>
      <c r="H71" s="535"/>
      <c r="I71" s="535"/>
      <c r="J71" s="535"/>
    </row>
    <row r="72" spans="1:10" s="546" customFormat="1" ht="22.5" customHeight="1" x14ac:dyDescent="0.15">
      <c r="A72" s="623" t="s">
        <v>1140</v>
      </c>
      <c r="B72" s="624">
        <v>88</v>
      </c>
      <c r="C72" s="624">
        <v>25080000</v>
      </c>
      <c r="D72" s="624"/>
      <c r="E72" s="624">
        <f t="shared" ref="E72:E135" si="1">C72+D72</f>
        <v>25080000</v>
      </c>
      <c r="F72" s="552"/>
      <c r="G72" s="625"/>
      <c r="H72" s="535"/>
      <c r="I72" s="535"/>
      <c r="J72" s="535"/>
    </row>
    <row r="73" spans="1:10" s="546" customFormat="1" ht="22.5" customHeight="1" x14ac:dyDescent="0.15">
      <c r="A73" s="623" t="s">
        <v>1141</v>
      </c>
      <c r="B73" s="624">
        <v>150</v>
      </c>
      <c r="C73" s="624">
        <v>32010000</v>
      </c>
      <c r="D73" s="624"/>
      <c r="E73" s="624">
        <f t="shared" si="1"/>
        <v>32010000</v>
      </c>
      <c r="F73" s="552"/>
      <c r="G73" s="625"/>
      <c r="H73" s="535"/>
      <c r="I73" s="535"/>
      <c r="J73" s="535"/>
    </row>
    <row r="74" spans="1:10" s="546" customFormat="1" ht="22.5" customHeight="1" x14ac:dyDescent="0.15">
      <c r="A74" s="623" t="s">
        <v>1142</v>
      </c>
      <c r="B74" s="624">
        <v>36</v>
      </c>
      <c r="C74" s="624">
        <v>18298800</v>
      </c>
      <c r="D74" s="624"/>
      <c r="E74" s="624">
        <f t="shared" si="1"/>
        <v>18298800</v>
      </c>
      <c r="F74" s="552"/>
      <c r="G74" s="625"/>
      <c r="H74" s="535"/>
      <c r="I74" s="535"/>
      <c r="J74" s="535"/>
    </row>
    <row r="75" spans="1:10" s="546" customFormat="1" ht="22.5" customHeight="1" x14ac:dyDescent="0.15">
      <c r="A75" s="623" t="s">
        <v>1098</v>
      </c>
      <c r="B75" s="624">
        <v>38</v>
      </c>
      <c r="C75" s="624">
        <v>5631600</v>
      </c>
      <c r="D75" s="624"/>
      <c r="E75" s="624">
        <f t="shared" si="1"/>
        <v>5631600</v>
      </c>
      <c r="F75" s="552"/>
      <c r="G75" s="625"/>
      <c r="H75" s="535"/>
      <c r="I75" s="535"/>
      <c r="J75" s="535"/>
    </row>
    <row r="76" spans="1:10" s="546" customFormat="1" ht="22.5" customHeight="1" x14ac:dyDescent="0.15">
      <c r="A76" s="623" t="s">
        <v>1143</v>
      </c>
      <c r="B76" s="624">
        <v>60</v>
      </c>
      <c r="C76" s="624">
        <v>19506000</v>
      </c>
      <c r="D76" s="624"/>
      <c r="E76" s="624">
        <f t="shared" si="1"/>
        <v>19506000</v>
      </c>
      <c r="F76" s="552"/>
      <c r="G76" s="625"/>
      <c r="H76" s="535"/>
      <c r="I76" s="535"/>
      <c r="J76" s="535"/>
    </row>
    <row r="77" spans="1:10" s="546" customFormat="1" ht="22.5" customHeight="1" x14ac:dyDescent="0.15">
      <c r="A77" s="623" t="s">
        <v>1144</v>
      </c>
      <c r="B77" s="624">
        <v>43</v>
      </c>
      <c r="C77" s="624">
        <v>19483300</v>
      </c>
      <c r="D77" s="624"/>
      <c r="E77" s="624">
        <f t="shared" si="1"/>
        <v>19483300</v>
      </c>
      <c r="F77" s="552"/>
      <c r="G77" s="625"/>
      <c r="H77" s="535"/>
      <c r="I77" s="535"/>
      <c r="J77" s="535"/>
    </row>
    <row r="78" spans="1:10" s="546" customFormat="1" ht="22.5" customHeight="1" x14ac:dyDescent="0.15">
      <c r="A78" s="623" t="s">
        <v>1145</v>
      </c>
      <c r="B78" s="624">
        <v>125</v>
      </c>
      <c r="C78" s="624">
        <v>3037500</v>
      </c>
      <c r="D78" s="624"/>
      <c r="E78" s="624">
        <f t="shared" si="1"/>
        <v>3037500</v>
      </c>
      <c r="F78" s="552"/>
      <c r="G78" s="625"/>
      <c r="H78" s="535"/>
      <c r="I78" s="535"/>
      <c r="J78" s="535"/>
    </row>
    <row r="79" spans="1:10" s="546" customFormat="1" ht="22.5" customHeight="1" x14ac:dyDescent="0.15">
      <c r="A79" s="623" t="s">
        <v>1107</v>
      </c>
      <c r="B79" s="624">
        <v>5940</v>
      </c>
      <c r="C79" s="624">
        <v>16632000</v>
      </c>
      <c r="D79" s="624"/>
      <c r="E79" s="624">
        <f t="shared" si="1"/>
        <v>16632000</v>
      </c>
      <c r="F79" s="552"/>
      <c r="G79" s="625"/>
      <c r="H79" s="535"/>
      <c r="I79" s="535"/>
      <c r="J79" s="535"/>
    </row>
    <row r="80" spans="1:10" s="546" customFormat="1" ht="22.5" customHeight="1" x14ac:dyDescent="0.15">
      <c r="A80" s="623" t="s">
        <v>1121</v>
      </c>
      <c r="B80" s="624">
        <v>7050</v>
      </c>
      <c r="C80" s="624">
        <v>68385000</v>
      </c>
      <c r="D80" s="624"/>
      <c r="E80" s="624">
        <f t="shared" si="1"/>
        <v>68385000</v>
      </c>
      <c r="F80" s="552"/>
      <c r="G80" s="625"/>
      <c r="H80" s="535"/>
      <c r="I80" s="535"/>
      <c r="J80" s="535"/>
    </row>
    <row r="81" spans="1:10" s="546" customFormat="1" ht="22.5" customHeight="1" x14ac:dyDescent="0.15">
      <c r="A81" s="623" t="s">
        <v>1106</v>
      </c>
      <c r="B81" s="624">
        <v>1459</v>
      </c>
      <c r="C81" s="624">
        <v>7003200</v>
      </c>
      <c r="D81" s="624"/>
      <c r="E81" s="624">
        <f t="shared" si="1"/>
        <v>7003200</v>
      </c>
      <c r="F81" s="552"/>
      <c r="G81" s="625"/>
      <c r="H81" s="535"/>
      <c r="I81" s="535"/>
      <c r="J81" s="535"/>
    </row>
    <row r="82" spans="1:10" s="546" customFormat="1" ht="22.5" customHeight="1" x14ac:dyDescent="0.15">
      <c r="A82" s="623" t="s">
        <v>1146</v>
      </c>
      <c r="B82" s="624">
        <v>5600</v>
      </c>
      <c r="C82" s="624">
        <v>32480000</v>
      </c>
      <c r="D82" s="624"/>
      <c r="E82" s="624">
        <f t="shared" si="1"/>
        <v>32480000</v>
      </c>
      <c r="F82" s="552"/>
      <c r="G82" s="625"/>
      <c r="H82" s="535"/>
      <c r="I82" s="535"/>
      <c r="J82" s="535"/>
    </row>
    <row r="83" spans="1:10" s="546" customFormat="1" ht="22.5" customHeight="1" x14ac:dyDescent="0.15">
      <c r="A83" s="623" t="s">
        <v>1111</v>
      </c>
      <c r="B83" s="624">
        <v>1700</v>
      </c>
      <c r="C83" s="624">
        <v>6970000</v>
      </c>
      <c r="D83" s="624"/>
      <c r="E83" s="624">
        <f t="shared" si="1"/>
        <v>6970000</v>
      </c>
      <c r="F83" s="552"/>
      <c r="G83" s="625"/>
      <c r="H83" s="535"/>
      <c r="I83" s="535"/>
      <c r="J83" s="535"/>
    </row>
    <row r="84" spans="1:10" s="546" customFormat="1" ht="22.5" customHeight="1" x14ac:dyDescent="0.15">
      <c r="A84" s="623" t="s">
        <v>1147</v>
      </c>
      <c r="B84" s="624">
        <v>1200</v>
      </c>
      <c r="C84" s="624">
        <v>4320000</v>
      </c>
      <c r="D84" s="624"/>
      <c r="E84" s="624">
        <f t="shared" si="1"/>
        <v>4320000</v>
      </c>
      <c r="F84" s="552"/>
      <c r="G84" s="625"/>
      <c r="H84" s="535"/>
      <c r="I84" s="535"/>
      <c r="J84" s="535"/>
    </row>
    <row r="85" spans="1:10" s="546" customFormat="1" ht="22.5" customHeight="1" x14ac:dyDescent="0.15">
      <c r="A85" s="623" t="s">
        <v>1148</v>
      </c>
      <c r="B85" s="624">
        <v>900</v>
      </c>
      <c r="C85" s="624">
        <v>900000</v>
      </c>
      <c r="D85" s="624"/>
      <c r="E85" s="624">
        <f t="shared" si="1"/>
        <v>900000</v>
      </c>
      <c r="F85" s="552"/>
      <c r="G85" s="625"/>
      <c r="H85" s="535"/>
      <c r="I85" s="535"/>
      <c r="J85" s="535"/>
    </row>
    <row r="86" spans="1:10" s="546" customFormat="1" ht="22.5" customHeight="1" x14ac:dyDescent="0.15">
      <c r="A86" s="623" t="s">
        <v>1149</v>
      </c>
      <c r="B86" s="624">
        <v>556</v>
      </c>
      <c r="C86" s="624">
        <v>2780000</v>
      </c>
      <c r="D86" s="624"/>
      <c r="E86" s="624">
        <f t="shared" si="1"/>
        <v>2780000</v>
      </c>
      <c r="F86" s="552"/>
      <c r="G86" s="625"/>
      <c r="H86" s="535"/>
      <c r="I86" s="535"/>
      <c r="J86" s="535"/>
    </row>
    <row r="87" spans="1:10" s="546" customFormat="1" ht="22.5" customHeight="1" x14ac:dyDescent="0.15">
      <c r="A87" s="623" t="s">
        <v>1150</v>
      </c>
      <c r="B87" s="624">
        <v>99</v>
      </c>
      <c r="C87" s="624">
        <v>31680000</v>
      </c>
      <c r="D87" s="624"/>
      <c r="E87" s="624">
        <f t="shared" si="1"/>
        <v>31680000</v>
      </c>
      <c r="F87" s="552"/>
      <c r="G87" s="625"/>
      <c r="H87" s="535"/>
      <c r="I87" s="535"/>
      <c r="J87" s="535"/>
    </row>
    <row r="88" spans="1:10" s="546" customFormat="1" ht="22.5" customHeight="1" x14ac:dyDescent="0.15">
      <c r="A88" s="623" t="s">
        <v>1103</v>
      </c>
      <c r="B88" s="624">
        <v>268</v>
      </c>
      <c r="C88" s="624">
        <v>118804400</v>
      </c>
      <c r="D88" s="624"/>
      <c r="E88" s="624">
        <f t="shared" si="1"/>
        <v>118804400</v>
      </c>
      <c r="F88" s="552"/>
      <c r="G88" s="625"/>
      <c r="H88" s="535"/>
      <c r="I88" s="535"/>
      <c r="J88" s="535"/>
    </row>
    <row r="89" spans="1:10" s="546" customFormat="1" ht="22.5" customHeight="1" x14ac:dyDescent="0.15">
      <c r="A89" s="623" t="s">
        <v>1115</v>
      </c>
      <c r="B89" s="624">
        <v>196</v>
      </c>
      <c r="C89" s="624">
        <v>114072000</v>
      </c>
      <c r="D89" s="624"/>
      <c r="E89" s="624">
        <f t="shared" si="1"/>
        <v>114072000</v>
      </c>
      <c r="F89" s="552"/>
      <c r="G89" s="625"/>
      <c r="H89" s="535"/>
      <c r="I89" s="535"/>
      <c r="J89" s="535"/>
    </row>
    <row r="90" spans="1:10" s="546" customFormat="1" ht="22.5" customHeight="1" x14ac:dyDescent="0.15">
      <c r="A90" s="623" t="s">
        <v>1151</v>
      </c>
      <c r="B90" s="624">
        <v>59</v>
      </c>
      <c r="C90" s="624">
        <v>22420000</v>
      </c>
      <c r="D90" s="624"/>
      <c r="E90" s="624">
        <f t="shared" si="1"/>
        <v>22420000</v>
      </c>
      <c r="F90" s="552"/>
      <c r="G90" s="625"/>
      <c r="H90" s="535"/>
      <c r="I90" s="535"/>
      <c r="J90" s="535"/>
    </row>
    <row r="91" spans="1:10" s="546" customFormat="1" ht="22.5" customHeight="1" x14ac:dyDescent="0.15">
      <c r="A91" s="623" t="s">
        <v>1126</v>
      </c>
      <c r="B91" s="624">
        <v>11300</v>
      </c>
      <c r="C91" s="624">
        <v>2260000</v>
      </c>
      <c r="D91" s="624"/>
      <c r="E91" s="624">
        <f t="shared" si="1"/>
        <v>2260000</v>
      </c>
      <c r="F91" s="552"/>
      <c r="G91" s="625"/>
      <c r="H91" s="535"/>
      <c r="I91" s="535"/>
      <c r="J91" s="535"/>
    </row>
    <row r="92" spans="1:10" s="546" customFormat="1" ht="22.5" customHeight="1" x14ac:dyDescent="0.15">
      <c r="A92" s="623" t="s">
        <v>1127</v>
      </c>
      <c r="B92" s="624">
        <v>496</v>
      </c>
      <c r="C92" s="624">
        <v>4116800</v>
      </c>
      <c r="D92" s="624"/>
      <c r="E92" s="624">
        <f t="shared" si="1"/>
        <v>4116800</v>
      </c>
      <c r="F92" s="552"/>
      <c r="G92" s="625"/>
      <c r="H92" s="535"/>
      <c r="I92" s="535"/>
      <c r="J92" s="535"/>
    </row>
    <row r="93" spans="1:10" s="546" customFormat="1" ht="22.5" customHeight="1" x14ac:dyDescent="0.15">
      <c r="A93" s="623" t="s">
        <v>1112</v>
      </c>
      <c r="B93" s="624">
        <v>128</v>
      </c>
      <c r="C93" s="624">
        <v>28556800</v>
      </c>
      <c r="D93" s="624"/>
      <c r="E93" s="624">
        <f t="shared" si="1"/>
        <v>28556800</v>
      </c>
      <c r="F93" s="552"/>
      <c r="G93" s="625"/>
      <c r="H93" s="535"/>
      <c r="I93" s="535"/>
      <c r="J93" s="535"/>
    </row>
    <row r="94" spans="1:10" s="546" customFormat="1" ht="22.5" customHeight="1" x14ac:dyDescent="0.15">
      <c r="A94" s="623" t="s">
        <v>1152</v>
      </c>
      <c r="B94" s="624">
        <v>8</v>
      </c>
      <c r="C94" s="624">
        <v>3348000</v>
      </c>
      <c r="D94" s="624"/>
      <c r="E94" s="624">
        <f t="shared" si="1"/>
        <v>3348000</v>
      </c>
      <c r="F94" s="552"/>
      <c r="G94" s="625"/>
      <c r="H94" s="535"/>
      <c r="I94" s="535"/>
      <c r="J94" s="535"/>
    </row>
    <row r="95" spans="1:10" s="546" customFormat="1" ht="22.5" customHeight="1" x14ac:dyDescent="0.15">
      <c r="A95" s="626" t="s">
        <v>1153</v>
      </c>
      <c r="B95" s="627">
        <v>13</v>
      </c>
      <c r="C95" s="627">
        <v>20176000</v>
      </c>
      <c r="D95" s="627"/>
      <c r="E95" s="627">
        <f t="shared" si="1"/>
        <v>20176000</v>
      </c>
      <c r="F95" s="578"/>
      <c r="G95" s="625"/>
      <c r="H95" s="535"/>
      <c r="I95" s="535"/>
      <c r="J95" s="535"/>
    </row>
    <row r="96" spans="1:10" s="546" customFormat="1" ht="22.5" customHeight="1" x14ac:dyDescent="0.15">
      <c r="A96" s="620" t="s">
        <v>1154</v>
      </c>
      <c r="B96" s="621">
        <v>575</v>
      </c>
      <c r="C96" s="621">
        <v>32775000</v>
      </c>
      <c r="D96" s="621"/>
      <c r="E96" s="621">
        <f t="shared" si="1"/>
        <v>32775000</v>
      </c>
      <c r="F96" s="552" t="s">
        <v>1134</v>
      </c>
      <c r="G96" s="625"/>
      <c r="H96" s="535"/>
      <c r="I96" s="535"/>
      <c r="J96" s="535"/>
    </row>
    <row r="97" spans="1:10" s="546" customFormat="1" ht="22.5" customHeight="1" x14ac:dyDescent="0.15">
      <c r="A97" s="623" t="s">
        <v>1155</v>
      </c>
      <c r="B97" s="624">
        <v>1095</v>
      </c>
      <c r="C97" s="624">
        <v>21243000</v>
      </c>
      <c r="D97" s="624"/>
      <c r="E97" s="624">
        <f t="shared" si="1"/>
        <v>21243000</v>
      </c>
      <c r="F97" s="552"/>
      <c r="G97" s="625"/>
      <c r="H97" s="535"/>
      <c r="I97" s="535"/>
      <c r="J97" s="535"/>
    </row>
    <row r="98" spans="1:10" s="546" customFormat="1" ht="22.5" customHeight="1" x14ac:dyDescent="0.15">
      <c r="A98" s="623" t="s">
        <v>1156</v>
      </c>
      <c r="B98" s="624">
        <v>1650</v>
      </c>
      <c r="C98" s="624">
        <v>53625000</v>
      </c>
      <c r="D98" s="624"/>
      <c r="E98" s="624">
        <f t="shared" si="1"/>
        <v>53625000</v>
      </c>
      <c r="F98" s="552"/>
      <c r="G98" s="625"/>
      <c r="H98" s="535"/>
      <c r="I98" s="535"/>
      <c r="J98" s="535"/>
    </row>
    <row r="99" spans="1:10" s="546" customFormat="1" ht="22.5" customHeight="1" x14ac:dyDescent="0.15">
      <c r="A99" s="623" t="s">
        <v>1157</v>
      </c>
      <c r="B99" s="624">
        <v>10000</v>
      </c>
      <c r="C99" s="624">
        <v>1000000</v>
      </c>
      <c r="D99" s="624"/>
      <c r="E99" s="624">
        <f t="shared" si="1"/>
        <v>1000000</v>
      </c>
      <c r="F99" s="552"/>
      <c r="G99" s="625"/>
      <c r="H99" s="535"/>
      <c r="I99" s="535"/>
      <c r="J99" s="535"/>
    </row>
    <row r="100" spans="1:10" s="546" customFormat="1" ht="22.5" customHeight="1" x14ac:dyDescent="0.15">
      <c r="A100" s="623" t="s">
        <v>1158</v>
      </c>
      <c r="B100" s="624">
        <v>2</v>
      </c>
      <c r="C100" s="624">
        <v>200000</v>
      </c>
      <c r="D100" s="624"/>
      <c r="E100" s="624">
        <f t="shared" si="1"/>
        <v>200000</v>
      </c>
      <c r="F100" s="552"/>
      <c r="G100" s="625"/>
      <c r="H100" s="535"/>
      <c r="I100" s="535"/>
      <c r="J100" s="535"/>
    </row>
    <row r="101" spans="1:10" s="546" customFormat="1" ht="22.5" customHeight="1" x14ac:dyDescent="0.15">
      <c r="A101" s="623" t="s">
        <v>1159</v>
      </c>
      <c r="B101" s="624">
        <v>430</v>
      </c>
      <c r="C101" s="624">
        <v>139793000</v>
      </c>
      <c r="D101" s="624"/>
      <c r="E101" s="624">
        <f t="shared" si="1"/>
        <v>139793000</v>
      </c>
      <c r="F101" s="552"/>
      <c r="G101" s="625"/>
      <c r="H101" s="535"/>
      <c r="I101" s="535"/>
      <c r="J101" s="535"/>
    </row>
    <row r="102" spans="1:10" s="546" customFormat="1" ht="22.5" customHeight="1" x14ac:dyDescent="0.15">
      <c r="A102" s="623" t="s">
        <v>1160</v>
      </c>
      <c r="B102" s="624">
        <v>2940</v>
      </c>
      <c r="C102" s="624">
        <v>58800000</v>
      </c>
      <c r="D102" s="624"/>
      <c r="E102" s="624">
        <f t="shared" si="1"/>
        <v>58800000</v>
      </c>
      <c r="F102" s="552"/>
      <c r="G102" s="625"/>
      <c r="H102" s="535"/>
      <c r="I102" s="535"/>
      <c r="J102" s="535"/>
    </row>
    <row r="103" spans="1:10" s="546" customFormat="1" ht="22.5" customHeight="1" x14ac:dyDescent="0.15">
      <c r="A103" s="623" t="s">
        <v>1114</v>
      </c>
      <c r="B103" s="624">
        <v>100</v>
      </c>
      <c r="C103" s="624">
        <v>6000000</v>
      </c>
      <c r="D103" s="624"/>
      <c r="E103" s="624">
        <f t="shared" si="1"/>
        <v>6000000</v>
      </c>
      <c r="F103" s="552"/>
      <c r="G103" s="625"/>
      <c r="H103" s="535"/>
      <c r="I103" s="535"/>
      <c r="J103" s="535"/>
    </row>
    <row r="104" spans="1:10" s="546" customFormat="1" ht="22.5" customHeight="1" x14ac:dyDescent="0.15">
      <c r="A104" s="623" t="s">
        <v>1116</v>
      </c>
      <c r="B104" s="624">
        <v>70</v>
      </c>
      <c r="C104" s="624">
        <v>25123000</v>
      </c>
      <c r="D104" s="624"/>
      <c r="E104" s="624">
        <f t="shared" si="1"/>
        <v>25123000</v>
      </c>
      <c r="F104" s="552"/>
      <c r="G104" s="625"/>
      <c r="H104" s="535"/>
      <c r="I104" s="535"/>
      <c r="J104" s="535"/>
    </row>
    <row r="105" spans="1:10" s="546" customFormat="1" ht="22.5" customHeight="1" x14ac:dyDescent="0.15">
      <c r="A105" s="623" t="s">
        <v>1161</v>
      </c>
      <c r="B105" s="624">
        <v>25</v>
      </c>
      <c r="C105" s="624">
        <v>11640000</v>
      </c>
      <c r="D105" s="624"/>
      <c r="E105" s="624">
        <f t="shared" si="1"/>
        <v>11640000</v>
      </c>
      <c r="F105" s="552"/>
      <c r="G105" s="625"/>
      <c r="H105" s="535"/>
      <c r="I105" s="535"/>
      <c r="J105" s="535"/>
    </row>
    <row r="106" spans="1:10" s="546" customFormat="1" ht="22.5" customHeight="1" x14ac:dyDescent="0.15">
      <c r="A106" s="623" t="s">
        <v>1162</v>
      </c>
      <c r="B106" s="624">
        <v>150</v>
      </c>
      <c r="C106" s="624">
        <v>1245000</v>
      </c>
      <c r="D106" s="624"/>
      <c r="E106" s="624">
        <f t="shared" si="1"/>
        <v>1245000</v>
      </c>
      <c r="F106" s="552"/>
      <c r="G106" s="625"/>
      <c r="H106" s="535"/>
      <c r="I106" s="535"/>
      <c r="J106" s="535"/>
    </row>
    <row r="107" spans="1:10" s="622" customFormat="1" ht="22.5" customHeight="1" x14ac:dyDescent="0.15">
      <c r="A107" s="623" t="s">
        <v>1163</v>
      </c>
      <c r="B107" s="624">
        <v>550</v>
      </c>
      <c r="C107" s="624">
        <v>2365000</v>
      </c>
      <c r="D107" s="624"/>
      <c r="E107" s="624">
        <f t="shared" si="1"/>
        <v>2365000</v>
      </c>
      <c r="F107" s="552"/>
      <c r="G107" s="625"/>
      <c r="H107" s="535"/>
      <c r="I107" s="535"/>
      <c r="J107" s="535"/>
    </row>
    <row r="108" spans="1:10" s="546" customFormat="1" ht="22.5" customHeight="1" x14ac:dyDescent="0.15">
      <c r="A108" s="623" t="s">
        <v>1164</v>
      </c>
      <c r="B108" s="624">
        <v>16</v>
      </c>
      <c r="C108" s="624">
        <v>310400</v>
      </c>
      <c r="D108" s="624"/>
      <c r="E108" s="624">
        <f t="shared" si="1"/>
        <v>310400</v>
      </c>
      <c r="F108" s="552"/>
      <c r="G108" s="625"/>
      <c r="H108" s="535"/>
      <c r="I108" s="535"/>
      <c r="J108" s="535"/>
    </row>
    <row r="109" spans="1:10" s="546" customFormat="1" ht="22.5" customHeight="1" x14ac:dyDescent="0.15">
      <c r="A109" s="623" t="s">
        <v>1165</v>
      </c>
      <c r="B109" s="624">
        <v>50</v>
      </c>
      <c r="C109" s="624">
        <v>570000</v>
      </c>
      <c r="D109" s="624"/>
      <c r="E109" s="624">
        <f t="shared" si="1"/>
        <v>570000</v>
      </c>
      <c r="F109" s="552"/>
      <c r="G109" s="625"/>
      <c r="H109" s="535"/>
      <c r="I109" s="535"/>
      <c r="J109" s="535"/>
    </row>
    <row r="110" spans="1:10" s="546" customFormat="1" ht="22.5" customHeight="1" x14ac:dyDescent="0.15">
      <c r="A110" s="623" t="s">
        <v>1166</v>
      </c>
      <c r="B110" s="624">
        <v>100</v>
      </c>
      <c r="C110" s="624">
        <v>970000</v>
      </c>
      <c r="D110" s="624"/>
      <c r="E110" s="624">
        <f t="shared" si="1"/>
        <v>970000</v>
      </c>
      <c r="F110" s="552"/>
      <c r="G110" s="625"/>
      <c r="H110" s="535"/>
      <c r="I110" s="535"/>
      <c r="J110" s="535"/>
    </row>
    <row r="111" spans="1:10" s="546" customFormat="1" ht="22.5" customHeight="1" x14ac:dyDescent="0.15">
      <c r="A111" s="623" t="s">
        <v>1167</v>
      </c>
      <c r="B111" s="624">
        <v>50</v>
      </c>
      <c r="C111" s="624">
        <v>195000</v>
      </c>
      <c r="D111" s="624"/>
      <c r="E111" s="624">
        <f t="shared" si="1"/>
        <v>195000</v>
      </c>
      <c r="F111" s="552"/>
      <c r="G111" s="625"/>
      <c r="H111" s="535"/>
      <c r="I111" s="535"/>
      <c r="J111" s="535"/>
    </row>
    <row r="112" spans="1:10" s="546" customFormat="1" ht="22.5" customHeight="1" x14ac:dyDescent="0.15">
      <c r="A112" s="623" t="s">
        <v>1128</v>
      </c>
      <c r="B112" s="624">
        <v>950</v>
      </c>
      <c r="C112" s="624">
        <v>950000</v>
      </c>
      <c r="D112" s="624"/>
      <c r="E112" s="624">
        <f t="shared" si="1"/>
        <v>950000</v>
      </c>
      <c r="F112" s="552"/>
      <c r="G112" s="625"/>
      <c r="H112" s="535"/>
      <c r="I112" s="535"/>
      <c r="J112" s="535"/>
    </row>
    <row r="113" spans="1:10" s="546" customFormat="1" ht="22.5" customHeight="1" x14ac:dyDescent="0.15">
      <c r="A113" s="623" t="s">
        <v>1168</v>
      </c>
      <c r="B113" s="624">
        <v>180</v>
      </c>
      <c r="C113" s="624">
        <v>3402000</v>
      </c>
      <c r="D113" s="624"/>
      <c r="E113" s="624">
        <f t="shared" si="1"/>
        <v>3402000</v>
      </c>
      <c r="F113" s="552"/>
      <c r="G113" s="625"/>
      <c r="H113" s="535"/>
      <c r="I113" s="535"/>
      <c r="J113" s="535"/>
    </row>
    <row r="114" spans="1:10" s="546" customFormat="1" ht="22.5" customHeight="1" x14ac:dyDescent="0.15">
      <c r="A114" s="623" t="s">
        <v>1169</v>
      </c>
      <c r="B114" s="624">
        <v>100</v>
      </c>
      <c r="C114" s="624">
        <v>180000</v>
      </c>
      <c r="D114" s="624"/>
      <c r="E114" s="624">
        <f t="shared" si="1"/>
        <v>180000</v>
      </c>
      <c r="F114" s="552"/>
      <c r="G114" s="625"/>
      <c r="H114" s="535"/>
      <c r="I114" s="535"/>
      <c r="J114" s="535"/>
    </row>
    <row r="115" spans="1:10" s="546" customFormat="1" ht="22.5" customHeight="1" x14ac:dyDescent="0.15">
      <c r="A115" s="623" t="s">
        <v>1170</v>
      </c>
      <c r="B115" s="624">
        <v>50</v>
      </c>
      <c r="C115" s="624">
        <v>570000</v>
      </c>
      <c r="D115" s="624"/>
      <c r="E115" s="624">
        <f t="shared" si="1"/>
        <v>570000</v>
      </c>
      <c r="F115" s="552"/>
      <c r="G115" s="625"/>
      <c r="H115" s="535"/>
      <c r="I115" s="535"/>
      <c r="J115" s="535"/>
    </row>
    <row r="116" spans="1:10" s="546" customFormat="1" ht="22.5" customHeight="1" x14ac:dyDescent="0.15">
      <c r="A116" s="623" t="s">
        <v>1092</v>
      </c>
      <c r="B116" s="624">
        <v>250</v>
      </c>
      <c r="C116" s="624">
        <v>10500000</v>
      </c>
      <c r="D116" s="624"/>
      <c r="E116" s="624">
        <f t="shared" si="1"/>
        <v>10500000</v>
      </c>
      <c r="F116" s="552"/>
      <c r="G116" s="625"/>
      <c r="H116" s="535"/>
      <c r="I116" s="535"/>
      <c r="J116" s="535"/>
    </row>
    <row r="117" spans="1:10" s="546" customFormat="1" ht="22.5" customHeight="1" x14ac:dyDescent="0.15">
      <c r="A117" s="623" t="s">
        <v>1084</v>
      </c>
      <c r="B117" s="624">
        <v>15</v>
      </c>
      <c r="C117" s="624">
        <v>21534000</v>
      </c>
      <c r="D117" s="624"/>
      <c r="E117" s="624">
        <f t="shared" si="1"/>
        <v>21534000</v>
      </c>
      <c r="F117" s="552" t="s">
        <v>1171</v>
      </c>
      <c r="G117" s="625"/>
      <c r="H117" s="535"/>
      <c r="I117" s="535"/>
      <c r="J117" s="535"/>
    </row>
    <row r="118" spans="1:10" s="546" customFormat="1" ht="22.5" customHeight="1" x14ac:dyDescent="0.15">
      <c r="A118" s="623" t="s">
        <v>1172</v>
      </c>
      <c r="B118" s="624">
        <v>6</v>
      </c>
      <c r="C118" s="624">
        <v>8730000</v>
      </c>
      <c r="D118" s="624"/>
      <c r="E118" s="624">
        <f t="shared" si="1"/>
        <v>8730000</v>
      </c>
      <c r="F118" s="552"/>
      <c r="G118" s="625"/>
      <c r="H118" s="535"/>
      <c r="I118" s="535"/>
      <c r="J118" s="535"/>
    </row>
    <row r="119" spans="1:10" s="546" customFormat="1" ht="22.5" customHeight="1" x14ac:dyDescent="0.15">
      <c r="A119" s="623" t="s">
        <v>1112</v>
      </c>
      <c r="B119" s="624">
        <v>65</v>
      </c>
      <c r="C119" s="624">
        <v>14501500</v>
      </c>
      <c r="D119" s="624"/>
      <c r="E119" s="624">
        <f t="shared" si="1"/>
        <v>14501500</v>
      </c>
      <c r="F119" s="552"/>
      <c r="G119" s="625"/>
      <c r="H119" s="535"/>
      <c r="I119" s="535"/>
      <c r="J119" s="535"/>
    </row>
    <row r="120" spans="1:10" s="546" customFormat="1" ht="22.5" customHeight="1" x14ac:dyDescent="0.15">
      <c r="A120" s="623" t="s">
        <v>1128</v>
      </c>
      <c r="B120" s="624">
        <v>2100</v>
      </c>
      <c r="C120" s="624">
        <v>2100000</v>
      </c>
      <c r="D120" s="624"/>
      <c r="E120" s="624">
        <f t="shared" si="1"/>
        <v>2100000</v>
      </c>
      <c r="F120" s="552"/>
      <c r="G120" s="625"/>
      <c r="H120" s="535"/>
      <c r="I120" s="535"/>
      <c r="J120" s="535"/>
    </row>
    <row r="121" spans="1:10" s="546" customFormat="1" ht="22.5" customHeight="1" x14ac:dyDescent="0.15">
      <c r="A121" s="623" t="s">
        <v>1173</v>
      </c>
      <c r="B121" s="624">
        <v>130</v>
      </c>
      <c r="C121" s="624">
        <v>2080000</v>
      </c>
      <c r="D121" s="624"/>
      <c r="E121" s="624">
        <f t="shared" si="1"/>
        <v>2080000</v>
      </c>
      <c r="F121" s="560"/>
      <c r="G121" s="535"/>
      <c r="H121" s="535"/>
      <c r="I121" s="535"/>
      <c r="J121" s="535"/>
    </row>
    <row r="122" spans="1:10" s="546" customFormat="1" ht="22.5" customHeight="1" x14ac:dyDescent="0.15">
      <c r="A122" s="623" t="s">
        <v>1082</v>
      </c>
      <c r="B122" s="624">
        <v>74</v>
      </c>
      <c r="C122" s="624">
        <v>34410000</v>
      </c>
      <c r="D122" s="624"/>
      <c r="E122" s="624">
        <f t="shared" si="1"/>
        <v>34410000</v>
      </c>
      <c r="F122" s="552"/>
      <c r="G122" s="625"/>
      <c r="H122" s="535"/>
      <c r="I122" s="535"/>
      <c r="J122" s="535"/>
    </row>
    <row r="123" spans="1:10" s="546" customFormat="1" ht="22.5" customHeight="1" x14ac:dyDescent="0.15">
      <c r="A123" s="623" t="s">
        <v>1116</v>
      </c>
      <c r="B123" s="624">
        <v>10</v>
      </c>
      <c r="C123" s="624">
        <v>3589000</v>
      </c>
      <c r="D123" s="624"/>
      <c r="E123" s="624">
        <f t="shared" si="1"/>
        <v>3589000</v>
      </c>
      <c r="F123" s="552"/>
      <c r="G123" s="625"/>
      <c r="H123" s="535"/>
      <c r="I123" s="535"/>
      <c r="J123" s="535"/>
    </row>
    <row r="124" spans="1:10" s="546" customFormat="1" ht="22.5" customHeight="1" x14ac:dyDescent="0.15">
      <c r="A124" s="623" t="s">
        <v>1119</v>
      </c>
      <c r="B124" s="624">
        <v>96</v>
      </c>
      <c r="C124" s="624">
        <v>111744000</v>
      </c>
      <c r="D124" s="624"/>
      <c r="E124" s="624">
        <f t="shared" si="1"/>
        <v>111744000</v>
      </c>
      <c r="F124" s="552"/>
      <c r="G124" s="625"/>
      <c r="H124" s="535"/>
      <c r="I124" s="535"/>
      <c r="J124" s="535"/>
    </row>
    <row r="125" spans="1:10" s="546" customFormat="1" ht="22.5" customHeight="1" x14ac:dyDescent="0.15">
      <c r="A125" s="623" t="s">
        <v>1106</v>
      </c>
      <c r="B125" s="624">
        <v>350</v>
      </c>
      <c r="C125" s="624">
        <v>1680000</v>
      </c>
      <c r="D125" s="624"/>
      <c r="E125" s="624">
        <f t="shared" si="1"/>
        <v>1680000</v>
      </c>
      <c r="F125" s="552"/>
      <c r="G125" s="625"/>
      <c r="H125" s="535"/>
      <c r="I125" s="535"/>
      <c r="J125" s="535"/>
    </row>
    <row r="126" spans="1:10" s="546" customFormat="1" ht="22.5" customHeight="1" x14ac:dyDescent="0.15">
      <c r="A126" s="626" t="s">
        <v>1098</v>
      </c>
      <c r="B126" s="627">
        <v>21</v>
      </c>
      <c r="C126" s="627">
        <v>3112200</v>
      </c>
      <c r="D126" s="627"/>
      <c r="E126" s="627">
        <f t="shared" si="1"/>
        <v>3112200</v>
      </c>
      <c r="F126" s="629"/>
      <c r="G126" s="625"/>
      <c r="H126" s="535"/>
      <c r="I126" s="535"/>
      <c r="J126" s="535"/>
    </row>
    <row r="127" spans="1:10" s="546" customFormat="1" ht="22.5" customHeight="1" x14ac:dyDescent="0.15">
      <c r="A127" s="623" t="s">
        <v>1167</v>
      </c>
      <c r="B127" s="624">
        <v>300</v>
      </c>
      <c r="C127" s="624">
        <v>1170000</v>
      </c>
      <c r="D127" s="624"/>
      <c r="E127" s="624">
        <f t="shared" si="1"/>
        <v>1170000</v>
      </c>
      <c r="F127" s="552" t="s">
        <v>1171</v>
      </c>
      <c r="G127" s="625"/>
      <c r="H127" s="535"/>
      <c r="I127" s="535"/>
      <c r="J127" s="535"/>
    </row>
    <row r="128" spans="1:10" s="622" customFormat="1" ht="22.5" customHeight="1" x14ac:dyDescent="0.15">
      <c r="A128" s="623" t="s">
        <v>1108</v>
      </c>
      <c r="B128" s="624">
        <v>66</v>
      </c>
      <c r="C128" s="624">
        <v>14084400</v>
      </c>
      <c r="D128" s="624"/>
      <c r="E128" s="624">
        <f t="shared" si="1"/>
        <v>14084400</v>
      </c>
      <c r="F128" s="552"/>
      <c r="G128" s="625"/>
      <c r="H128" s="535"/>
      <c r="I128" s="535"/>
      <c r="J128" s="535"/>
    </row>
    <row r="129" spans="1:10" s="546" customFormat="1" ht="22.5" customHeight="1" x14ac:dyDescent="0.15">
      <c r="A129" s="623" t="s">
        <v>1103</v>
      </c>
      <c r="B129" s="624">
        <v>80</v>
      </c>
      <c r="C129" s="624">
        <v>35464000</v>
      </c>
      <c r="D129" s="624"/>
      <c r="E129" s="624">
        <f t="shared" si="1"/>
        <v>35464000</v>
      </c>
      <c r="F129" s="552"/>
      <c r="G129" s="625"/>
      <c r="H129" s="535"/>
      <c r="I129" s="535"/>
      <c r="J129" s="535"/>
    </row>
    <row r="130" spans="1:10" s="546" customFormat="1" ht="22.5" customHeight="1" x14ac:dyDescent="0.15">
      <c r="A130" s="623" t="s">
        <v>1174</v>
      </c>
      <c r="B130" s="624">
        <v>18</v>
      </c>
      <c r="C130" s="624">
        <v>10476000</v>
      </c>
      <c r="D130" s="624"/>
      <c r="E130" s="624">
        <f t="shared" si="1"/>
        <v>10476000</v>
      </c>
      <c r="F130" s="552"/>
      <c r="G130" s="625"/>
      <c r="H130" s="535"/>
      <c r="I130" s="535"/>
      <c r="J130" s="535"/>
    </row>
    <row r="131" spans="1:10" s="546" customFormat="1" ht="22.5" customHeight="1" x14ac:dyDescent="0.15">
      <c r="A131" s="623" t="s">
        <v>1137</v>
      </c>
      <c r="B131" s="624">
        <v>7</v>
      </c>
      <c r="C131" s="624">
        <v>3640000</v>
      </c>
      <c r="D131" s="624"/>
      <c r="E131" s="624">
        <f t="shared" si="1"/>
        <v>3640000</v>
      </c>
      <c r="F131" s="552"/>
      <c r="G131" s="625"/>
      <c r="H131" s="535"/>
      <c r="I131" s="535"/>
      <c r="J131" s="535"/>
    </row>
    <row r="132" spans="1:10" s="546" customFormat="1" ht="22.5" customHeight="1" x14ac:dyDescent="0.15">
      <c r="A132" s="623" t="s">
        <v>1101</v>
      </c>
      <c r="B132" s="624">
        <v>34</v>
      </c>
      <c r="C132" s="624">
        <v>39576000</v>
      </c>
      <c r="D132" s="624"/>
      <c r="E132" s="624">
        <f t="shared" si="1"/>
        <v>39576000</v>
      </c>
      <c r="F132" s="552"/>
      <c r="G132" s="625"/>
      <c r="H132" s="535"/>
      <c r="I132" s="535"/>
      <c r="J132" s="535"/>
    </row>
    <row r="133" spans="1:10" s="546" customFormat="1" ht="22.5" customHeight="1" x14ac:dyDescent="0.15">
      <c r="A133" s="623" t="s">
        <v>1175</v>
      </c>
      <c r="B133" s="624">
        <v>320</v>
      </c>
      <c r="C133" s="624">
        <v>4736000</v>
      </c>
      <c r="D133" s="624"/>
      <c r="E133" s="624">
        <f t="shared" si="1"/>
        <v>4736000</v>
      </c>
      <c r="F133" s="552"/>
      <c r="G133" s="625"/>
      <c r="H133" s="535"/>
      <c r="I133" s="535"/>
      <c r="J133" s="535"/>
    </row>
    <row r="134" spans="1:10" s="546" customFormat="1" ht="22.5" customHeight="1" x14ac:dyDescent="0.15">
      <c r="A134" s="623" t="s">
        <v>1176</v>
      </c>
      <c r="B134" s="624">
        <v>23</v>
      </c>
      <c r="C134" s="624">
        <v>19320000</v>
      </c>
      <c r="D134" s="624"/>
      <c r="E134" s="624">
        <f t="shared" si="1"/>
        <v>19320000</v>
      </c>
      <c r="F134" s="552"/>
      <c r="G134" s="625"/>
      <c r="H134" s="535"/>
      <c r="I134" s="535"/>
      <c r="J134" s="535"/>
    </row>
    <row r="135" spans="1:10" s="546" customFormat="1" ht="22.5" customHeight="1" x14ac:dyDescent="0.15">
      <c r="A135" s="623" t="s">
        <v>1146</v>
      </c>
      <c r="B135" s="624">
        <v>400</v>
      </c>
      <c r="C135" s="624">
        <v>2320000</v>
      </c>
      <c r="D135" s="624"/>
      <c r="E135" s="624">
        <f t="shared" si="1"/>
        <v>2320000</v>
      </c>
      <c r="F135" s="552"/>
      <c r="G135" s="625"/>
      <c r="H135" s="535"/>
      <c r="I135" s="535"/>
      <c r="J135" s="535"/>
    </row>
    <row r="136" spans="1:10" s="546" customFormat="1" ht="22.5" customHeight="1" x14ac:dyDescent="0.15">
      <c r="A136" s="623" t="s">
        <v>1121</v>
      </c>
      <c r="B136" s="624">
        <v>600</v>
      </c>
      <c r="C136" s="624">
        <v>5820000</v>
      </c>
      <c r="D136" s="624"/>
      <c r="E136" s="624">
        <f t="shared" ref="E136:E199" si="2">C136+D136</f>
        <v>5820000</v>
      </c>
      <c r="F136" s="552"/>
      <c r="G136" s="625"/>
      <c r="H136" s="535"/>
      <c r="I136" s="535"/>
      <c r="J136" s="535"/>
    </row>
    <row r="137" spans="1:10" s="546" customFormat="1" ht="22.5" customHeight="1" x14ac:dyDescent="0.15">
      <c r="A137" s="623" t="s">
        <v>1126</v>
      </c>
      <c r="B137" s="624">
        <v>2000</v>
      </c>
      <c r="C137" s="624">
        <v>400000</v>
      </c>
      <c r="D137" s="624"/>
      <c r="E137" s="624">
        <f t="shared" si="2"/>
        <v>400000</v>
      </c>
      <c r="F137" s="552"/>
      <c r="G137" s="625"/>
      <c r="H137" s="535"/>
      <c r="I137" s="535"/>
      <c r="J137" s="535"/>
    </row>
    <row r="138" spans="1:10" s="546" customFormat="1" ht="22.5" customHeight="1" x14ac:dyDescent="0.15">
      <c r="A138" s="623" t="s">
        <v>1177</v>
      </c>
      <c r="B138" s="624">
        <v>10</v>
      </c>
      <c r="C138" s="624">
        <v>5432000</v>
      </c>
      <c r="D138" s="624"/>
      <c r="E138" s="624">
        <f t="shared" si="2"/>
        <v>5432000</v>
      </c>
      <c r="F138" s="552"/>
      <c r="G138" s="625"/>
      <c r="H138" s="535"/>
      <c r="I138" s="535"/>
      <c r="J138" s="535"/>
    </row>
    <row r="139" spans="1:10" s="546" customFormat="1" ht="22.5" customHeight="1" x14ac:dyDescent="0.15">
      <c r="A139" s="623" t="s">
        <v>1100</v>
      </c>
      <c r="B139" s="624">
        <v>49</v>
      </c>
      <c r="C139" s="624">
        <v>15929900</v>
      </c>
      <c r="D139" s="624"/>
      <c r="E139" s="624">
        <f t="shared" si="2"/>
        <v>15929900</v>
      </c>
      <c r="F139" s="552"/>
      <c r="G139" s="625"/>
      <c r="H139" s="535"/>
      <c r="I139" s="535"/>
      <c r="J139" s="535"/>
    </row>
    <row r="140" spans="1:10" s="546" customFormat="1" ht="22.5" customHeight="1" x14ac:dyDescent="0.15">
      <c r="A140" s="623" t="s">
        <v>1178</v>
      </c>
      <c r="B140" s="624">
        <v>150</v>
      </c>
      <c r="C140" s="624">
        <v>3000000</v>
      </c>
      <c r="D140" s="624"/>
      <c r="E140" s="624">
        <f t="shared" si="2"/>
        <v>3000000</v>
      </c>
      <c r="F140" s="552"/>
      <c r="G140" s="625"/>
      <c r="H140" s="535"/>
      <c r="I140" s="535"/>
      <c r="J140" s="535"/>
    </row>
    <row r="141" spans="1:10" s="546" customFormat="1" ht="22.5" customHeight="1" x14ac:dyDescent="0.15">
      <c r="A141" s="623" t="s">
        <v>1179</v>
      </c>
      <c r="B141" s="624">
        <v>1000</v>
      </c>
      <c r="C141" s="624">
        <v>750000</v>
      </c>
      <c r="D141" s="624"/>
      <c r="E141" s="624">
        <f t="shared" si="2"/>
        <v>750000</v>
      </c>
      <c r="F141" s="552"/>
      <c r="G141" s="625"/>
      <c r="H141" s="535"/>
      <c r="I141" s="535"/>
      <c r="J141" s="535"/>
    </row>
    <row r="142" spans="1:10" s="546" customFormat="1" ht="22.5" customHeight="1" x14ac:dyDescent="0.15">
      <c r="A142" s="623" t="s">
        <v>1180</v>
      </c>
      <c r="B142" s="624">
        <v>49</v>
      </c>
      <c r="C142" s="624">
        <v>16635500</v>
      </c>
      <c r="D142" s="624"/>
      <c r="E142" s="624">
        <f t="shared" si="2"/>
        <v>16635500</v>
      </c>
      <c r="F142" s="552"/>
      <c r="G142" s="625"/>
      <c r="H142" s="535"/>
      <c r="I142" s="535"/>
      <c r="J142" s="535"/>
    </row>
    <row r="143" spans="1:10" s="546" customFormat="1" ht="22.5" customHeight="1" x14ac:dyDescent="0.15">
      <c r="A143" s="623" t="s">
        <v>1181</v>
      </c>
      <c r="B143" s="624">
        <v>1</v>
      </c>
      <c r="C143" s="624">
        <v>2710700</v>
      </c>
      <c r="D143" s="624"/>
      <c r="E143" s="624">
        <f t="shared" si="2"/>
        <v>2710700</v>
      </c>
      <c r="F143" s="552"/>
      <c r="G143" s="625"/>
      <c r="H143" s="535"/>
      <c r="I143" s="535"/>
      <c r="J143" s="535"/>
    </row>
    <row r="144" spans="1:10" s="546" customFormat="1" ht="22.5" customHeight="1" x14ac:dyDescent="0.15">
      <c r="A144" s="623" t="s">
        <v>1182</v>
      </c>
      <c r="B144" s="624">
        <v>13</v>
      </c>
      <c r="C144" s="624">
        <v>5890300</v>
      </c>
      <c r="D144" s="624"/>
      <c r="E144" s="624">
        <f t="shared" si="2"/>
        <v>5890300</v>
      </c>
      <c r="F144" s="552"/>
      <c r="G144" s="625"/>
      <c r="H144" s="535"/>
      <c r="I144" s="535"/>
      <c r="J144" s="535"/>
    </row>
    <row r="145" spans="1:10" s="546" customFormat="1" ht="22.5" customHeight="1" x14ac:dyDescent="0.15">
      <c r="A145" s="623" t="s">
        <v>1168</v>
      </c>
      <c r="B145" s="624">
        <v>32</v>
      </c>
      <c r="C145" s="624">
        <v>604800</v>
      </c>
      <c r="D145" s="624"/>
      <c r="E145" s="624">
        <f t="shared" si="2"/>
        <v>604800</v>
      </c>
      <c r="F145" s="552"/>
      <c r="G145" s="625"/>
      <c r="H145" s="535"/>
      <c r="I145" s="535"/>
      <c r="J145" s="535"/>
    </row>
    <row r="146" spans="1:10" s="546" customFormat="1" ht="22.5" customHeight="1" x14ac:dyDescent="0.15">
      <c r="A146" s="623" t="s">
        <v>1183</v>
      </c>
      <c r="B146" s="624">
        <v>26</v>
      </c>
      <c r="C146" s="624">
        <v>1300000</v>
      </c>
      <c r="D146" s="624"/>
      <c r="E146" s="624">
        <f t="shared" si="2"/>
        <v>1300000</v>
      </c>
      <c r="F146" s="552"/>
      <c r="G146" s="625"/>
      <c r="H146" s="535"/>
      <c r="I146" s="535"/>
      <c r="J146" s="535"/>
    </row>
    <row r="147" spans="1:10" s="546" customFormat="1" ht="22.5" customHeight="1" x14ac:dyDescent="0.15">
      <c r="A147" s="623" t="s">
        <v>1184</v>
      </c>
      <c r="B147" s="624">
        <v>6</v>
      </c>
      <c r="C147" s="624">
        <v>873000</v>
      </c>
      <c r="D147" s="624"/>
      <c r="E147" s="624">
        <f t="shared" si="2"/>
        <v>873000</v>
      </c>
      <c r="F147" s="552"/>
      <c r="G147" s="625"/>
      <c r="H147" s="535"/>
      <c r="I147" s="535"/>
      <c r="J147" s="535"/>
    </row>
    <row r="148" spans="1:10" s="546" customFormat="1" ht="22.5" customHeight="1" x14ac:dyDescent="0.15">
      <c r="A148" s="623" t="s">
        <v>1084</v>
      </c>
      <c r="B148" s="624">
        <v>21</v>
      </c>
      <c r="C148" s="624">
        <v>30147600</v>
      </c>
      <c r="D148" s="624"/>
      <c r="E148" s="624">
        <f t="shared" si="2"/>
        <v>30147600</v>
      </c>
      <c r="F148" s="552" t="s">
        <v>1134</v>
      </c>
      <c r="G148" s="625"/>
      <c r="H148" s="535"/>
      <c r="I148" s="535"/>
      <c r="J148" s="535"/>
    </row>
    <row r="149" spans="1:10" s="546" customFormat="1" ht="22.5" customHeight="1" x14ac:dyDescent="0.15">
      <c r="A149" s="623" t="s">
        <v>1172</v>
      </c>
      <c r="B149" s="624">
        <v>10</v>
      </c>
      <c r="C149" s="624">
        <v>14550000</v>
      </c>
      <c r="D149" s="624"/>
      <c r="E149" s="624">
        <f t="shared" si="2"/>
        <v>14550000</v>
      </c>
      <c r="F149" s="552"/>
      <c r="G149" s="625"/>
      <c r="H149" s="535"/>
      <c r="I149" s="535"/>
      <c r="J149" s="535"/>
    </row>
    <row r="150" spans="1:10" s="546" customFormat="1" ht="22.5" customHeight="1" x14ac:dyDescent="0.15">
      <c r="A150" s="623" t="s">
        <v>1082</v>
      </c>
      <c r="B150" s="624">
        <v>98</v>
      </c>
      <c r="C150" s="624">
        <v>45570000</v>
      </c>
      <c r="D150" s="624"/>
      <c r="E150" s="624">
        <f t="shared" si="2"/>
        <v>45570000</v>
      </c>
      <c r="F150" s="552"/>
      <c r="G150" s="625"/>
      <c r="H150" s="535"/>
      <c r="I150" s="535"/>
      <c r="J150" s="535"/>
    </row>
    <row r="151" spans="1:10" s="546" customFormat="1" ht="22.5" customHeight="1" x14ac:dyDescent="0.15">
      <c r="A151" s="623" t="s">
        <v>1185</v>
      </c>
      <c r="B151" s="624">
        <v>41</v>
      </c>
      <c r="C151" s="624">
        <v>11685000</v>
      </c>
      <c r="D151" s="624"/>
      <c r="E151" s="624">
        <f t="shared" si="2"/>
        <v>11685000</v>
      </c>
      <c r="F151" s="552"/>
      <c r="G151" s="625"/>
      <c r="H151" s="535"/>
      <c r="I151" s="535"/>
      <c r="J151" s="535"/>
    </row>
    <row r="152" spans="1:10" s="546" customFormat="1" ht="22.5" customHeight="1" x14ac:dyDescent="0.15">
      <c r="A152" s="623" t="s">
        <v>1151</v>
      </c>
      <c r="B152" s="624">
        <v>52</v>
      </c>
      <c r="C152" s="624">
        <v>19760000</v>
      </c>
      <c r="D152" s="624"/>
      <c r="E152" s="624">
        <f t="shared" si="2"/>
        <v>19760000</v>
      </c>
      <c r="F152" s="552"/>
      <c r="G152" s="625"/>
      <c r="H152" s="535"/>
      <c r="I152" s="535"/>
      <c r="J152" s="535"/>
    </row>
    <row r="153" spans="1:10" s="546" customFormat="1" ht="22.5" customHeight="1" x14ac:dyDescent="0.15">
      <c r="A153" s="623" t="s">
        <v>1119</v>
      </c>
      <c r="B153" s="624">
        <v>94</v>
      </c>
      <c r="C153" s="624">
        <v>109416000</v>
      </c>
      <c r="D153" s="624"/>
      <c r="E153" s="624">
        <f t="shared" si="2"/>
        <v>109416000</v>
      </c>
      <c r="F153" s="552"/>
      <c r="G153" s="625"/>
      <c r="H153" s="535"/>
      <c r="I153" s="535"/>
      <c r="J153" s="535"/>
    </row>
    <row r="154" spans="1:10" s="546" customFormat="1" ht="22.5" customHeight="1" x14ac:dyDescent="0.15">
      <c r="A154" s="623" t="s">
        <v>1112</v>
      </c>
      <c r="B154" s="624">
        <v>51</v>
      </c>
      <c r="C154" s="624">
        <v>11378100</v>
      </c>
      <c r="D154" s="624"/>
      <c r="E154" s="624">
        <f t="shared" si="2"/>
        <v>11378100</v>
      </c>
      <c r="F154" s="552"/>
      <c r="G154" s="625"/>
      <c r="H154" s="535"/>
      <c r="I154" s="535"/>
      <c r="J154" s="535"/>
    </row>
    <row r="155" spans="1:10" s="622" customFormat="1" ht="22.5" customHeight="1" x14ac:dyDescent="0.15">
      <c r="A155" s="623" t="s">
        <v>1144</v>
      </c>
      <c r="B155" s="624">
        <v>30</v>
      </c>
      <c r="C155" s="624">
        <v>13593000</v>
      </c>
      <c r="D155" s="624"/>
      <c r="E155" s="624">
        <f t="shared" si="2"/>
        <v>13593000</v>
      </c>
      <c r="F155" s="552"/>
      <c r="G155" s="625"/>
      <c r="H155" s="535"/>
      <c r="I155" s="535"/>
      <c r="J155" s="535"/>
    </row>
    <row r="156" spans="1:10" s="546" customFormat="1" ht="22.5" customHeight="1" x14ac:dyDescent="0.15">
      <c r="A156" s="623" t="s">
        <v>1180</v>
      </c>
      <c r="B156" s="624">
        <v>33</v>
      </c>
      <c r="C156" s="624">
        <v>11203500</v>
      </c>
      <c r="D156" s="624"/>
      <c r="E156" s="624">
        <f t="shared" si="2"/>
        <v>11203500</v>
      </c>
      <c r="F156" s="559"/>
      <c r="G156" s="625"/>
      <c r="H156" s="535"/>
      <c r="I156" s="535"/>
      <c r="J156" s="535"/>
    </row>
    <row r="157" spans="1:10" s="546" customFormat="1" ht="22.5" customHeight="1" x14ac:dyDescent="0.15">
      <c r="A157" s="626" t="s">
        <v>1186</v>
      </c>
      <c r="B157" s="627">
        <v>47</v>
      </c>
      <c r="C157" s="627">
        <v>12962600</v>
      </c>
      <c r="D157" s="627"/>
      <c r="E157" s="627">
        <f t="shared" si="2"/>
        <v>12962600</v>
      </c>
      <c r="F157" s="578"/>
      <c r="G157" s="625"/>
      <c r="H157" s="535"/>
      <c r="I157" s="535"/>
      <c r="J157" s="535"/>
    </row>
    <row r="158" spans="1:10" s="546" customFormat="1" ht="22.5" customHeight="1" x14ac:dyDescent="0.15">
      <c r="A158" s="623" t="s">
        <v>1103</v>
      </c>
      <c r="B158" s="624">
        <v>43</v>
      </c>
      <c r="C158" s="624">
        <v>19061900</v>
      </c>
      <c r="D158" s="624"/>
      <c r="E158" s="624">
        <f t="shared" si="2"/>
        <v>19061900</v>
      </c>
      <c r="F158" s="552" t="s">
        <v>1134</v>
      </c>
      <c r="G158" s="625"/>
      <c r="H158" s="535"/>
      <c r="I158" s="535"/>
      <c r="J158" s="535"/>
    </row>
    <row r="159" spans="1:10" s="546" customFormat="1" ht="22.5" customHeight="1" x14ac:dyDescent="0.15">
      <c r="A159" s="623" t="s">
        <v>1101</v>
      </c>
      <c r="B159" s="624">
        <v>23</v>
      </c>
      <c r="C159" s="624">
        <v>26772000</v>
      </c>
      <c r="D159" s="624"/>
      <c r="E159" s="624">
        <f t="shared" si="2"/>
        <v>26772000</v>
      </c>
      <c r="F159" s="552"/>
      <c r="G159" s="625"/>
      <c r="H159" s="535"/>
      <c r="I159" s="535"/>
      <c r="J159" s="535"/>
    </row>
    <row r="160" spans="1:10" s="546" customFormat="1" ht="22.5" customHeight="1" x14ac:dyDescent="0.15">
      <c r="A160" s="623" t="s">
        <v>1187</v>
      </c>
      <c r="B160" s="624">
        <v>41</v>
      </c>
      <c r="C160" s="624">
        <v>34440000</v>
      </c>
      <c r="D160" s="624"/>
      <c r="E160" s="624">
        <f t="shared" si="2"/>
        <v>34440000</v>
      </c>
      <c r="F160" s="552"/>
      <c r="G160" s="625"/>
      <c r="H160" s="535"/>
      <c r="I160" s="535"/>
      <c r="J160" s="535"/>
    </row>
    <row r="161" spans="1:10" s="546" customFormat="1" ht="22.5" customHeight="1" x14ac:dyDescent="0.15">
      <c r="A161" s="623" t="s">
        <v>1188</v>
      </c>
      <c r="B161" s="624">
        <v>570</v>
      </c>
      <c r="C161" s="624">
        <v>8436000</v>
      </c>
      <c r="D161" s="624"/>
      <c r="E161" s="624">
        <f t="shared" si="2"/>
        <v>8436000</v>
      </c>
      <c r="F161" s="560"/>
      <c r="G161" s="535"/>
      <c r="H161" s="535"/>
      <c r="I161" s="535"/>
      <c r="J161" s="535"/>
    </row>
    <row r="162" spans="1:10" s="546" customFormat="1" ht="22.5" customHeight="1" x14ac:dyDescent="0.15">
      <c r="A162" s="623" t="s">
        <v>1146</v>
      </c>
      <c r="B162" s="624">
        <v>500</v>
      </c>
      <c r="C162" s="624">
        <v>2900000</v>
      </c>
      <c r="D162" s="624"/>
      <c r="E162" s="624">
        <f t="shared" si="2"/>
        <v>2900000</v>
      </c>
      <c r="F162" s="552"/>
      <c r="G162" s="625"/>
      <c r="H162" s="535"/>
      <c r="I162" s="535"/>
      <c r="J162" s="535"/>
    </row>
    <row r="163" spans="1:10" s="546" customFormat="1" ht="22.5" customHeight="1" x14ac:dyDescent="0.15">
      <c r="A163" s="623" t="s">
        <v>1121</v>
      </c>
      <c r="B163" s="624">
        <v>200</v>
      </c>
      <c r="C163" s="624">
        <v>1940000</v>
      </c>
      <c r="D163" s="624"/>
      <c r="E163" s="624">
        <f t="shared" si="2"/>
        <v>1940000</v>
      </c>
      <c r="F163" s="552"/>
      <c r="G163" s="625"/>
      <c r="H163" s="535"/>
      <c r="I163" s="535"/>
      <c r="J163" s="535"/>
    </row>
    <row r="164" spans="1:10" s="546" customFormat="1" ht="22.5" customHeight="1" x14ac:dyDescent="0.15">
      <c r="A164" s="623" t="s">
        <v>1126</v>
      </c>
      <c r="B164" s="624">
        <v>3000</v>
      </c>
      <c r="C164" s="624">
        <v>600000</v>
      </c>
      <c r="D164" s="624"/>
      <c r="E164" s="624">
        <f t="shared" si="2"/>
        <v>600000</v>
      </c>
      <c r="F164" s="552"/>
      <c r="G164" s="625"/>
      <c r="H164" s="535"/>
      <c r="I164" s="535"/>
      <c r="J164" s="535"/>
    </row>
    <row r="165" spans="1:10" s="546" customFormat="1" ht="22.5" customHeight="1" x14ac:dyDescent="0.15">
      <c r="A165" s="623" t="s">
        <v>1128</v>
      </c>
      <c r="B165" s="624">
        <v>2200</v>
      </c>
      <c r="C165" s="624">
        <v>2200000</v>
      </c>
      <c r="D165" s="624"/>
      <c r="E165" s="624">
        <f t="shared" si="2"/>
        <v>2200000</v>
      </c>
      <c r="F165" s="552"/>
      <c r="G165" s="625"/>
      <c r="H165" s="535"/>
      <c r="I165" s="535"/>
      <c r="J165" s="535"/>
    </row>
    <row r="166" spans="1:10" s="546" customFormat="1" ht="22.5" customHeight="1" x14ac:dyDescent="0.15">
      <c r="A166" s="623" t="s">
        <v>1173</v>
      </c>
      <c r="B166" s="624">
        <v>90</v>
      </c>
      <c r="C166" s="624">
        <v>1440000</v>
      </c>
      <c r="D166" s="624"/>
      <c r="E166" s="624">
        <f t="shared" si="2"/>
        <v>1440000</v>
      </c>
      <c r="F166" s="552"/>
      <c r="G166" s="625"/>
      <c r="H166" s="535"/>
      <c r="I166" s="535"/>
      <c r="J166" s="535"/>
    </row>
    <row r="167" spans="1:10" s="546" customFormat="1" ht="22.5" customHeight="1" x14ac:dyDescent="0.15">
      <c r="A167" s="623" t="s">
        <v>1106</v>
      </c>
      <c r="B167" s="624">
        <v>650</v>
      </c>
      <c r="C167" s="624">
        <v>3120000</v>
      </c>
      <c r="D167" s="624"/>
      <c r="E167" s="624">
        <f t="shared" si="2"/>
        <v>3120000</v>
      </c>
      <c r="F167" s="552"/>
      <c r="G167" s="625"/>
      <c r="H167" s="535"/>
      <c r="I167" s="535"/>
      <c r="J167" s="535"/>
    </row>
    <row r="168" spans="1:10" s="546" customFormat="1" ht="22.5" customHeight="1" x14ac:dyDescent="0.15">
      <c r="A168" s="623" t="s">
        <v>1098</v>
      </c>
      <c r="B168" s="624">
        <v>20</v>
      </c>
      <c r="C168" s="624">
        <v>2964000</v>
      </c>
      <c r="D168" s="624"/>
      <c r="E168" s="624">
        <f t="shared" si="2"/>
        <v>2964000</v>
      </c>
      <c r="F168" s="552"/>
      <c r="G168" s="625"/>
      <c r="H168" s="535"/>
      <c r="I168" s="535"/>
      <c r="J168" s="535"/>
    </row>
    <row r="169" spans="1:10" s="622" customFormat="1" ht="22.5" customHeight="1" x14ac:dyDescent="0.15">
      <c r="A169" s="623" t="s">
        <v>1150</v>
      </c>
      <c r="B169" s="624">
        <v>23</v>
      </c>
      <c r="C169" s="624">
        <v>7360000</v>
      </c>
      <c r="D169" s="624"/>
      <c r="E169" s="624">
        <f t="shared" si="2"/>
        <v>7360000</v>
      </c>
      <c r="F169" s="552"/>
      <c r="G169" s="625"/>
      <c r="H169" s="535"/>
      <c r="I169" s="535"/>
      <c r="J169" s="535"/>
    </row>
    <row r="170" spans="1:10" s="546" customFormat="1" ht="22.5" customHeight="1" x14ac:dyDescent="0.15">
      <c r="A170" s="623" t="s">
        <v>1177</v>
      </c>
      <c r="B170" s="624">
        <v>9</v>
      </c>
      <c r="C170" s="624">
        <v>4888800</v>
      </c>
      <c r="D170" s="624"/>
      <c r="E170" s="624">
        <f t="shared" si="2"/>
        <v>4888800</v>
      </c>
      <c r="F170" s="552"/>
      <c r="G170" s="625"/>
      <c r="H170" s="535"/>
      <c r="I170" s="535"/>
      <c r="J170" s="535"/>
    </row>
    <row r="171" spans="1:10" s="492" customFormat="1" ht="22.5" customHeight="1" x14ac:dyDescent="0.15">
      <c r="A171" s="623" t="s">
        <v>1115</v>
      </c>
      <c r="B171" s="624">
        <v>38</v>
      </c>
      <c r="C171" s="624">
        <v>22116000</v>
      </c>
      <c r="D171" s="624"/>
      <c r="E171" s="624">
        <f t="shared" si="2"/>
        <v>22116000</v>
      </c>
      <c r="F171" s="588"/>
      <c r="G171" s="531"/>
      <c r="H171" s="531"/>
      <c r="I171" s="531"/>
      <c r="J171" s="531"/>
    </row>
    <row r="172" spans="1:10" s="492" customFormat="1" ht="22.5" customHeight="1" x14ac:dyDescent="0.15">
      <c r="A172" s="623" t="s">
        <v>1145</v>
      </c>
      <c r="B172" s="624">
        <v>35</v>
      </c>
      <c r="C172" s="624">
        <v>850500</v>
      </c>
      <c r="D172" s="624"/>
      <c r="E172" s="624">
        <f t="shared" si="2"/>
        <v>850500</v>
      </c>
      <c r="F172" s="588"/>
      <c r="G172" s="531"/>
      <c r="H172" s="531"/>
      <c r="I172" s="531"/>
      <c r="J172" s="531"/>
    </row>
    <row r="173" spans="1:10" s="492" customFormat="1" ht="22.5" customHeight="1" x14ac:dyDescent="0.15">
      <c r="A173" s="623" t="s">
        <v>1137</v>
      </c>
      <c r="B173" s="624">
        <v>10</v>
      </c>
      <c r="C173" s="624">
        <v>5200000</v>
      </c>
      <c r="D173" s="624"/>
      <c r="E173" s="624">
        <f t="shared" si="2"/>
        <v>5200000</v>
      </c>
      <c r="F173" s="588"/>
      <c r="G173" s="531"/>
      <c r="H173" s="531"/>
      <c r="I173" s="531"/>
      <c r="J173" s="531"/>
    </row>
    <row r="174" spans="1:10" s="492" customFormat="1" ht="22.5" customHeight="1" x14ac:dyDescent="0.15">
      <c r="A174" s="623" t="s">
        <v>1110</v>
      </c>
      <c r="B174" s="624">
        <v>61</v>
      </c>
      <c r="C174" s="624">
        <v>33428000</v>
      </c>
      <c r="D174" s="624"/>
      <c r="E174" s="624">
        <f t="shared" si="2"/>
        <v>33428000</v>
      </c>
      <c r="F174" s="588"/>
      <c r="G174" s="531"/>
      <c r="H174" s="531"/>
      <c r="I174" s="531"/>
      <c r="J174" s="531"/>
    </row>
    <row r="175" spans="1:10" s="492" customFormat="1" ht="22.5" customHeight="1" x14ac:dyDescent="0.15">
      <c r="A175" s="623" t="s">
        <v>1189</v>
      </c>
      <c r="B175" s="624">
        <v>2</v>
      </c>
      <c r="C175" s="624">
        <v>38800</v>
      </c>
      <c r="D175" s="624"/>
      <c r="E175" s="624">
        <f t="shared" si="2"/>
        <v>38800</v>
      </c>
      <c r="F175" s="588"/>
      <c r="G175" s="531"/>
      <c r="H175" s="531"/>
      <c r="I175" s="531"/>
      <c r="J175" s="531"/>
    </row>
    <row r="176" spans="1:10" s="492" customFormat="1" ht="22.5" customHeight="1" x14ac:dyDescent="0.15">
      <c r="A176" s="623" t="s">
        <v>1167</v>
      </c>
      <c r="B176" s="624">
        <v>200</v>
      </c>
      <c r="C176" s="624">
        <v>780000</v>
      </c>
      <c r="D176" s="624"/>
      <c r="E176" s="624">
        <f t="shared" si="2"/>
        <v>780000</v>
      </c>
      <c r="F176" s="588"/>
      <c r="G176" s="531"/>
      <c r="H176" s="531"/>
      <c r="I176" s="531"/>
      <c r="J176" s="531"/>
    </row>
    <row r="177" spans="1:10" s="492" customFormat="1" ht="22.5" customHeight="1" x14ac:dyDescent="0.15">
      <c r="A177" s="623" t="s">
        <v>1080</v>
      </c>
      <c r="B177" s="624">
        <v>10104</v>
      </c>
      <c r="C177" s="624">
        <v>1919760000</v>
      </c>
      <c r="D177" s="624"/>
      <c r="E177" s="624">
        <f t="shared" si="2"/>
        <v>1919760000</v>
      </c>
      <c r="F177" s="588"/>
      <c r="G177" s="531"/>
      <c r="H177" s="531"/>
      <c r="I177" s="531"/>
      <c r="J177" s="531"/>
    </row>
    <row r="178" spans="1:10" s="492" customFormat="1" ht="22.5" customHeight="1" x14ac:dyDescent="0.15">
      <c r="A178" s="623" t="s">
        <v>1183</v>
      </c>
      <c r="B178" s="624">
        <v>52</v>
      </c>
      <c r="C178" s="624">
        <v>2600000</v>
      </c>
      <c r="D178" s="624"/>
      <c r="E178" s="624">
        <f t="shared" si="2"/>
        <v>2600000</v>
      </c>
      <c r="F178" s="588"/>
      <c r="G178" s="531"/>
      <c r="H178" s="531"/>
      <c r="I178" s="531"/>
      <c r="J178" s="531"/>
    </row>
    <row r="179" spans="1:10" s="492" customFormat="1" ht="22.5" customHeight="1" x14ac:dyDescent="0.15">
      <c r="A179" s="623" t="s">
        <v>1190</v>
      </c>
      <c r="B179" s="624">
        <v>1</v>
      </c>
      <c r="C179" s="624">
        <v>7053029</v>
      </c>
      <c r="D179" s="624"/>
      <c r="E179" s="624">
        <f t="shared" si="2"/>
        <v>7053029</v>
      </c>
      <c r="F179" s="588" t="s">
        <v>1191</v>
      </c>
      <c r="G179" s="531"/>
      <c r="H179" s="531"/>
      <c r="I179" s="531"/>
      <c r="J179" s="531"/>
    </row>
    <row r="180" spans="1:10" s="492" customFormat="1" ht="22.5" customHeight="1" x14ac:dyDescent="0.15">
      <c r="A180" s="623" t="s">
        <v>1082</v>
      </c>
      <c r="B180" s="624">
        <v>69</v>
      </c>
      <c r="C180" s="624">
        <v>32085000</v>
      </c>
      <c r="D180" s="624"/>
      <c r="E180" s="624">
        <f t="shared" si="2"/>
        <v>32085000</v>
      </c>
      <c r="F180" s="588"/>
      <c r="G180" s="531"/>
      <c r="H180" s="531"/>
      <c r="I180" s="531"/>
      <c r="J180" s="531"/>
    </row>
    <row r="181" spans="1:10" s="492" customFormat="1" ht="22.5" customHeight="1" x14ac:dyDescent="0.15">
      <c r="A181" s="623" t="s">
        <v>1192</v>
      </c>
      <c r="B181" s="624">
        <v>4</v>
      </c>
      <c r="C181" s="624">
        <v>12225092</v>
      </c>
      <c r="D181" s="624"/>
      <c r="E181" s="624">
        <f t="shared" si="2"/>
        <v>12225092</v>
      </c>
      <c r="F181" s="588"/>
      <c r="G181" s="531"/>
      <c r="H181" s="531"/>
      <c r="I181" s="531"/>
      <c r="J181" s="531"/>
    </row>
    <row r="182" spans="1:10" s="492" customFormat="1" ht="22.5" customHeight="1" x14ac:dyDescent="0.15">
      <c r="A182" s="623" t="s">
        <v>1182</v>
      </c>
      <c r="B182" s="624">
        <v>1</v>
      </c>
      <c r="C182" s="624">
        <v>3086677</v>
      </c>
      <c r="D182" s="624"/>
      <c r="E182" s="624">
        <f t="shared" si="2"/>
        <v>3086677</v>
      </c>
      <c r="F182" s="588"/>
      <c r="G182" s="531"/>
      <c r="H182" s="531"/>
      <c r="I182" s="531"/>
      <c r="J182" s="531"/>
    </row>
    <row r="183" spans="1:10" s="492" customFormat="1" ht="22.5" customHeight="1" x14ac:dyDescent="0.15">
      <c r="A183" s="623" t="s">
        <v>1193</v>
      </c>
      <c r="B183" s="624">
        <v>41</v>
      </c>
      <c r="C183" s="624">
        <v>47724000</v>
      </c>
      <c r="D183" s="624"/>
      <c r="E183" s="624">
        <f t="shared" si="2"/>
        <v>47724000</v>
      </c>
      <c r="F183" s="588"/>
      <c r="G183" s="531"/>
      <c r="H183" s="531"/>
      <c r="I183" s="531"/>
      <c r="J183" s="531"/>
    </row>
    <row r="184" spans="1:10" s="492" customFormat="1" ht="22.5" customHeight="1" x14ac:dyDescent="0.15">
      <c r="A184" s="623" t="s">
        <v>1108</v>
      </c>
      <c r="B184" s="624">
        <v>31</v>
      </c>
      <c r="C184" s="624">
        <v>6615400</v>
      </c>
      <c r="D184" s="624"/>
      <c r="E184" s="624">
        <f t="shared" si="2"/>
        <v>6615400</v>
      </c>
      <c r="F184" s="588"/>
      <c r="G184" s="531"/>
      <c r="H184" s="531"/>
      <c r="I184" s="531"/>
      <c r="J184" s="531"/>
    </row>
    <row r="185" spans="1:10" s="492" customFormat="1" ht="22.5" customHeight="1" x14ac:dyDescent="0.15">
      <c r="A185" s="623" t="s">
        <v>1121</v>
      </c>
      <c r="B185" s="624">
        <v>450</v>
      </c>
      <c r="C185" s="624">
        <v>4365000</v>
      </c>
      <c r="D185" s="624"/>
      <c r="E185" s="624">
        <f t="shared" si="2"/>
        <v>4365000</v>
      </c>
      <c r="F185" s="588"/>
      <c r="G185" s="531"/>
      <c r="H185" s="531"/>
      <c r="I185" s="531"/>
      <c r="J185" s="531"/>
    </row>
    <row r="186" spans="1:10" s="492" customFormat="1" ht="22.5" customHeight="1" x14ac:dyDescent="0.15">
      <c r="A186" s="623" t="s">
        <v>1172</v>
      </c>
      <c r="B186" s="624">
        <v>10</v>
      </c>
      <c r="C186" s="624">
        <v>14550000</v>
      </c>
      <c r="D186" s="624"/>
      <c r="E186" s="624">
        <f t="shared" si="2"/>
        <v>14550000</v>
      </c>
      <c r="F186" s="630"/>
      <c r="G186" s="531"/>
      <c r="H186" s="531"/>
      <c r="I186" s="531"/>
      <c r="J186" s="531"/>
    </row>
    <row r="187" spans="1:10" s="492" customFormat="1" ht="22.5" customHeight="1" x14ac:dyDescent="0.15">
      <c r="A187" s="623" t="s">
        <v>1097</v>
      </c>
      <c r="B187" s="624">
        <v>90</v>
      </c>
      <c r="C187" s="624">
        <v>1800000</v>
      </c>
      <c r="D187" s="624"/>
      <c r="E187" s="624">
        <f t="shared" si="2"/>
        <v>1800000</v>
      </c>
      <c r="F187" s="588"/>
      <c r="G187" s="531"/>
      <c r="H187" s="531"/>
      <c r="I187" s="531"/>
      <c r="J187" s="531"/>
    </row>
    <row r="188" spans="1:10" s="492" customFormat="1" ht="22.5" customHeight="1" x14ac:dyDescent="0.15">
      <c r="A188" s="626" t="s">
        <v>1127</v>
      </c>
      <c r="B188" s="627">
        <v>150</v>
      </c>
      <c r="C188" s="627">
        <v>1245000</v>
      </c>
      <c r="D188" s="627"/>
      <c r="E188" s="627">
        <f t="shared" si="2"/>
        <v>1245000</v>
      </c>
      <c r="F188" s="631"/>
      <c r="G188" s="531"/>
      <c r="H188" s="531"/>
      <c r="I188" s="531"/>
      <c r="J188" s="531"/>
    </row>
    <row r="189" spans="1:10" s="492" customFormat="1" ht="22.5" customHeight="1" x14ac:dyDescent="0.15">
      <c r="A189" s="620" t="s">
        <v>1094</v>
      </c>
      <c r="B189" s="621">
        <v>200</v>
      </c>
      <c r="C189" s="621">
        <v>3200000</v>
      </c>
      <c r="D189" s="621"/>
      <c r="E189" s="621">
        <f t="shared" si="2"/>
        <v>3200000</v>
      </c>
      <c r="F189" s="632" t="s">
        <v>1191</v>
      </c>
      <c r="G189" s="531"/>
      <c r="H189" s="531"/>
      <c r="I189" s="531"/>
      <c r="J189" s="531"/>
    </row>
    <row r="190" spans="1:10" s="492" customFormat="1" ht="22.5" customHeight="1" x14ac:dyDescent="0.15">
      <c r="A190" s="623" t="s">
        <v>1194</v>
      </c>
      <c r="B190" s="624">
        <v>1</v>
      </c>
      <c r="C190" s="624">
        <v>1869374</v>
      </c>
      <c r="D190" s="624"/>
      <c r="E190" s="624">
        <f t="shared" si="2"/>
        <v>1869374</v>
      </c>
      <c r="F190" s="588"/>
      <c r="G190" s="531"/>
      <c r="H190" s="531"/>
      <c r="I190" s="531"/>
      <c r="J190" s="531"/>
    </row>
    <row r="191" spans="1:10" s="492" customFormat="1" ht="22.5" customHeight="1" x14ac:dyDescent="0.15">
      <c r="A191" s="623" t="s">
        <v>1084</v>
      </c>
      <c r="B191" s="624">
        <v>39</v>
      </c>
      <c r="C191" s="624">
        <v>55988400</v>
      </c>
      <c r="D191" s="624"/>
      <c r="E191" s="624">
        <f t="shared" si="2"/>
        <v>55988400</v>
      </c>
      <c r="F191" s="588" t="s">
        <v>1195</v>
      </c>
      <c r="G191" s="531"/>
      <c r="H191" s="531"/>
      <c r="I191" s="531"/>
      <c r="J191" s="531"/>
    </row>
    <row r="192" spans="1:10" s="492" customFormat="1" ht="22.5" customHeight="1" x14ac:dyDescent="0.15">
      <c r="A192" s="623" t="s">
        <v>1115</v>
      </c>
      <c r="B192" s="624">
        <v>10</v>
      </c>
      <c r="C192" s="624">
        <v>5820000</v>
      </c>
      <c r="D192" s="624"/>
      <c r="E192" s="624">
        <f t="shared" si="2"/>
        <v>5820000</v>
      </c>
      <c r="F192" s="588"/>
      <c r="G192" s="531"/>
      <c r="H192" s="531"/>
      <c r="I192" s="531"/>
      <c r="J192" s="531"/>
    </row>
    <row r="193" spans="1:10" s="492" customFormat="1" ht="22.5" customHeight="1" x14ac:dyDescent="0.15">
      <c r="A193" s="623" t="s">
        <v>1103</v>
      </c>
      <c r="B193" s="624">
        <v>10</v>
      </c>
      <c r="C193" s="624">
        <v>4433000</v>
      </c>
      <c r="D193" s="624"/>
      <c r="E193" s="624">
        <f t="shared" si="2"/>
        <v>4433000</v>
      </c>
      <c r="F193" s="588"/>
      <c r="G193" s="531"/>
      <c r="H193" s="531"/>
      <c r="I193" s="531"/>
      <c r="J193" s="531"/>
    </row>
    <row r="194" spans="1:10" s="492" customFormat="1" ht="22.5" customHeight="1" x14ac:dyDescent="0.15">
      <c r="A194" s="623" t="s">
        <v>1106</v>
      </c>
      <c r="B194" s="624">
        <v>2500</v>
      </c>
      <c r="C194" s="624">
        <v>12000000</v>
      </c>
      <c r="D194" s="624"/>
      <c r="E194" s="624">
        <f t="shared" si="2"/>
        <v>12000000</v>
      </c>
      <c r="F194" s="588"/>
      <c r="G194" s="531"/>
      <c r="H194" s="531"/>
      <c r="I194" s="531"/>
      <c r="J194" s="531"/>
    </row>
    <row r="195" spans="1:10" s="492" customFormat="1" ht="22.5" customHeight="1" x14ac:dyDescent="0.15">
      <c r="A195" s="623" t="s">
        <v>1107</v>
      </c>
      <c r="B195" s="624">
        <v>960</v>
      </c>
      <c r="C195" s="624">
        <v>2688000</v>
      </c>
      <c r="D195" s="624"/>
      <c r="E195" s="624">
        <f t="shared" si="2"/>
        <v>2688000</v>
      </c>
      <c r="F195" s="588"/>
      <c r="G195" s="531"/>
      <c r="H195" s="531"/>
      <c r="I195" s="531"/>
      <c r="J195" s="531"/>
    </row>
    <row r="196" spans="1:10" s="492" customFormat="1" ht="22.5" customHeight="1" x14ac:dyDescent="0.15">
      <c r="A196" s="623" t="s">
        <v>1196</v>
      </c>
      <c r="B196" s="624">
        <v>16</v>
      </c>
      <c r="C196" s="624">
        <v>12028800</v>
      </c>
      <c r="D196" s="624"/>
      <c r="E196" s="624">
        <f t="shared" si="2"/>
        <v>12028800</v>
      </c>
      <c r="F196" s="588" t="s">
        <v>1197</v>
      </c>
      <c r="G196" s="531"/>
      <c r="H196" s="531"/>
      <c r="I196" s="531"/>
      <c r="J196" s="531"/>
    </row>
    <row r="197" spans="1:10" s="492" customFormat="1" ht="22.5" customHeight="1" x14ac:dyDescent="0.15">
      <c r="A197" s="623" t="s">
        <v>1144</v>
      </c>
      <c r="B197" s="624">
        <v>10</v>
      </c>
      <c r="C197" s="624">
        <v>4531000</v>
      </c>
      <c r="D197" s="624"/>
      <c r="E197" s="624">
        <f t="shared" si="2"/>
        <v>4531000</v>
      </c>
      <c r="F197" s="588"/>
      <c r="G197" s="531"/>
      <c r="H197" s="531"/>
      <c r="I197" s="531"/>
      <c r="J197" s="531"/>
    </row>
    <row r="198" spans="1:10" s="492" customFormat="1" ht="22.5" customHeight="1" x14ac:dyDescent="0.15">
      <c r="A198" s="623" t="s">
        <v>1115</v>
      </c>
      <c r="B198" s="624">
        <v>10</v>
      </c>
      <c r="C198" s="624">
        <v>5820000</v>
      </c>
      <c r="D198" s="624"/>
      <c r="E198" s="624">
        <f t="shared" si="2"/>
        <v>5820000</v>
      </c>
      <c r="F198" s="588"/>
      <c r="G198" s="531"/>
      <c r="H198" s="531"/>
      <c r="I198" s="531"/>
      <c r="J198" s="531"/>
    </row>
    <row r="199" spans="1:10" s="492" customFormat="1" ht="22.5" customHeight="1" x14ac:dyDescent="0.15">
      <c r="A199" s="623" t="s">
        <v>1198</v>
      </c>
      <c r="B199" s="624">
        <v>200</v>
      </c>
      <c r="C199" s="624">
        <v>860000</v>
      </c>
      <c r="D199" s="624"/>
      <c r="E199" s="624">
        <f t="shared" si="2"/>
        <v>860000</v>
      </c>
      <c r="F199" s="588"/>
      <c r="G199" s="531"/>
      <c r="H199" s="531"/>
      <c r="I199" s="531"/>
      <c r="J199" s="531"/>
    </row>
    <row r="200" spans="1:10" s="492" customFormat="1" ht="22.5" customHeight="1" x14ac:dyDescent="0.15">
      <c r="A200" s="623" t="s">
        <v>1106</v>
      </c>
      <c r="B200" s="624">
        <v>1500</v>
      </c>
      <c r="C200" s="624">
        <v>7200000</v>
      </c>
      <c r="D200" s="624"/>
      <c r="E200" s="624">
        <f t="shared" ref="E200:E263" si="3">C200+D200</f>
        <v>7200000</v>
      </c>
      <c r="F200" s="588"/>
      <c r="G200" s="531"/>
      <c r="H200" s="531"/>
      <c r="I200" s="531"/>
      <c r="J200" s="531"/>
    </row>
    <row r="201" spans="1:10" s="492" customFormat="1" ht="22.5" customHeight="1" x14ac:dyDescent="0.15">
      <c r="A201" s="623" t="s">
        <v>1199</v>
      </c>
      <c r="B201" s="624">
        <v>5000</v>
      </c>
      <c r="C201" s="624">
        <v>372000000</v>
      </c>
      <c r="D201" s="624"/>
      <c r="E201" s="624">
        <f t="shared" si="3"/>
        <v>372000000</v>
      </c>
      <c r="F201" s="588"/>
      <c r="G201" s="531"/>
      <c r="H201" s="531"/>
      <c r="I201" s="531"/>
      <c r="J201" s="531"/>
    </row>
    <row r="202" spans="1:10" s="492" customFormat="1" ht="22.5" customHeight="1" x14ac:dyDescent="0.15">
      <c r="A202" s="623" t="s">
        <v>1084</v>
      </c>
      <c r="B202" s="624">
        <v>105</v>
      </c>
      <c r="C202" s="624">
        <v>150738000</v>
      </c>
      <c r="D202" s="624"/>
      <c r="E202" s="624">
        <f t="shared" si="3"/>
        <v>150738000</v>
      </c>
      <c r="F202" s="588" t="s">
        <v>1200</v>
      </c>
      <c r="G202" s="531"/>
      <c r="H202" s="531"/>
      <c r="I202" s="531"/>
      <c r="J202" s="531"/>
    </row>
    <row r="203" spans="1:10" s="492" customFormat="1" ht="22.5" customHeight="1" x14ac:dyDescent="0.15">
      <c r="A203" s="623" t="s">
        <v>1080</v>
      </c>
      <c r="B203" s="624">
        <v>10190</v>
      </c>
      <c r="C203" s="624">
        <v>1936100000</v>
      </c>
      <c r="D203" s="624"/>
      <c r="E203" s="624">
        <f t="shared" si="3"/>
        <v>1936100000</v>
      </c>
      <c r="F203" s="588"/>
      <c r="G203" s="531"/>
      <c r="H203" s="531"/>
      <c r="I203" s="531"/>
      <c r="J203" s="531"/>
    </row>
    <row r="204" spans="1:10" s="492" customFormat="1" ht="22.5" customHeight="1" x14ac:dyDescent="0.15">
      <c r="A204" s="623" t="s">
        <v>1201</v>
      </c>
      <c r="B204" s="624">
        <v>7996</v>
      </c>
      <c r="C204" s="624">
        <v>639680000</v>
      </c>
      <c r="D204" s="624"/>
      <c r="E204" s="624">
        <f t="shared" si="3"/>
        <v>639680000</v>
      </c>
      <c r="F204" s="588"/>
      <c r="G204" s="531"/>
      <c r="H204" s="531"/>
      <c r="I204" s="531"/>
      <c r="J204" s="531"/>
    </row>
    <row r="205" spans="1:10" s="492" customFormat="1" ht="22.5" customHeight="1" x14ac:dyDescent="0.15">
      <c r="A205" s="623" t="s">
        <v>1119</v>
      </c>
      <c r="B205" s="624">
        <v>1</v>
      </c>
      <c r="C205" s="624">
        <v>8449218</v>
      </c>
      <c r="D205" s="624"/>
      <c r="E205" s="624">
        <f t="shared" si="3"/>
        <v>8449218</v>
      </c>
      <c r="F205" s="588"/>
      <c r="G205" s="531"/>
      <c r="H205" s="531"/>
      <c r="I205" s="531"/>
      <c r="J205" s="531"/>
    </row>
    <row r="206" spans="1:10" s="492" customFormat="1" ht="22.5" customHeight="1" x14ac:dyDescent="0.15">
      <c r="A206" s="623" t="s">
        <v>1099</v>
      </c>
      <c r="B206" s="624">
        <v>29</v>
      </c>
      <c r="C206" s="624">
        <v>13853300</v>
      </c>
      <c r="D206" s="624"/>
      <c r="E206" s="624">
        <f t="shared" si="3"/>
        <v>13853300</v>
      </c>
      <c r="F206" s="588"/>
      <c r="G206" s="531"/>
      <c r="H206" s="531"/>
      <c r="I206" s="531"/>
      <c r="J206" s="531"/>
    </row>
    <row r="207" spans="1:10" s="492" customFormat="1" ht="22.5" customHeight="1" x14ac:dyDescent="0.15">
      <c r="A207" s="623" t="s">
        <v>1202</v>
      </c>
      <c r="B207" s="624">
        <v>400</v>
      </c>
      <c r="C207" s="624">
        <v>4840000</v>
      </c>
      <c r="D207" s="624"/>
      <c r="E207" s="624">
        <f t="shared" si="3"/>
        <v>4840000</v>
      </c>
      <c r="F207" s="588"/>
      <c r="G207" s="531"/>
      <c r="H207" s="531"/>
      <c r="I207" s="531"/>
      <c r="J207" s="531"/>
    </row>
    <row r="208" spans="1:10" s="492" customFormat="1" ht="22.5" customHeight="1" x14ac:dyDescent="0.15">
      <c r="A208" s="623" t="s">
        <v>1154</v>
      </c>
      <c r="B208" s="624">
        <v>300</v>
      </c>
      <c r="C208" s="624">
        <v>17130000</v>
      </c>
      <c r="D208" s="624"/>
      <c r="E208" s="624">
        <f t="shared" si="3"/>
        <v>17130000</v>
      </c>
      <c r="F208" s="588"/>
      <c r="G208" s="531"/>
      <c r="H208" s="531"/>
      <c r="I208" s="531"/>
      <c r="J208" s="531"/>
    </row>
    <row r="209" spans="1:10" s="492" customFormat="1" ht="22.5" customHeight="1" x14ac:dyDescent="0.15">
      <c r="A209" s="623" t="s">
        <v>1084</v>
      </c>
      <c r="B209" s="624">
        <v>26</v>
      </c>
      <c r="C209" s="624">
        <v>37325600</v>
      </c>
      <c r="D209" s="624"/>
      <c r="E209" s="624">
        <f t="shared" si="3"/>
        <v>37325600</v>
      </c>
      <c r="F209" s="588" t="s">
        <v>1203</v>
      </c>
      <c r="G209" s="531"/>
      <c r="H209" s="531"/>
      <c r="I209" s="531"/>
      <c r="J209" s="531"/>
    </row>
    <row r="210" spans="1:10" s="492" customFormat="1" ht="22.5" customHeight="1" x14ac:dyDescent="0.15">
      <c r="A210" s="623" t="s">
        <v>1204</v>
      </c>
      <c r="B210" s="624">
        <v>18</v>
      </c>
      <c r="C210" s="624">
        <v>1951200</v>
      </c>
      <c r="D210" s="624"/>
      <c r="E210" s="624">
        <f t="shared" si="3"/>
        <v>1951200</v>
      </c>
      <c r="F210" s="588"/>
      <c r="G210" s="531"/>
      <c r="H210" s="531"/>
      <c r="I210" s="531"/>
      <c r="J210" s="531"/>
    </row>
    <row r="211" spans="1:10" s="492" customFormat="1" ht="22.5" customHeight="1" x14ac:dyDescent="0.15">
      <c r="A211" s="623" t="s">
        <v>1205</v>
      </c>
      <c r="B211" s="624">
        <v>30</v>
      </c>
      <c r="C211" s="624">
        <v>8274000</v>
      </c>
      <c r="D211" s="624"/>
      <c r="E211" s="624">
        <f t="shared" si="3"/>
        <v>8274000</v>
      </c>
      <c r="F211" s="588"/>
      <c r="G211" s="531"/>
      <c r="H211" s="531"/>
      <c r="I211" s="531"/>
      <c r="J211" s="531"/>
    </row>
    <row r="212" spans="1:10" s="492" customFormat="1" ht="22.5" customHeight="1" x14ac:dyDescent="0.15">
      <c r="A212" s="623" t="s">
        <v>1101</v>
      </c>
      <c r="B212" s="624">
        <v>10</v>
      </c>
      <c r="C212" s="624">
        <v>11640000</v>
      </c>
      <c r="D212" s="624"/>
      <c r="E212" s="624">
        <f t="shared" si="3"/>
        <v>11640000</v>
      </c>
      <c r="F212" s="588"/>
      <c r="G212" s="531"/>
      <c r="H212" s="531"/>
      <c r="I212" s="531"/>
      <c r="J212" s="531"/>
    </row>
    <row r="213" spans="1:10" s="492" customFormat="1" ht="22.5" customHeight="1" x14ac:dyDescent="0.15">
      <c r="A213" s="623" t="s">
        <v>1121</v>
      </c>
      <c r="B213" s="624">
        <v>3000</v>
      </c>
      <c r="C213" s="624">
        <v>29100000</v>
      </c>
      <c r="D213" s="624"/>
      <c r="E213" s="624">
        <f t="shared" si="3"/>
        <v>29100000</v>
      </c>
      <c r="F213" s="588"/>
      <c r="G213" s="531"/>
      <c r="H213" s="531"/>
      <c r="I213" s="531"/>
      <c r="J213" s="531"/>
    </row>
    <row r="214" spans="1:10" s="492" customFormat="1" ht="22.5" customHeight="1" x14ac:dyDescent="0.15">
      <c r="A214" s="623" t="s">
        <v>1145</v>
      </c>
      <c r="B214" s="624">
        <v>100</v>
      </c>
      <c r="C214" s="624">
        <v>2430000</v>
      </c>
      <c r="D214" s="624"/>
      <c r="E214" s="624">
        <f t="shared" si="3"/>
        <v>2430000</v>
      </c>
      <c r="F214" s="588" t="s">
        <v>1203</v>
      </c>
      <c r="G214" s="531"/>
      <c r="H214" s="531"/>
      <c r="I214" s="531"/>
      <c r="J214" s="531"/>
    </row>
    <row r="215" spans="1:10" s="492" customFormat="1" ht="22.5" customHeight="1" x14ac:dyDescent="0.15">
      <c r="A215" s="623" t="s">
        <v>1202</v>
      </c>
      <c r="B215" s="624">
        <v>700</v>
      </c>
      <c r="C215" s="624">
        <v>8470000</v>
      </c>
      <c r="D215" s="624"/>
      <c r="E215" s="624">
        <f t="shared" si="3"/>
        <v>8470000</v>
      </c>
      <c r="F215" s="588"/>
      <c r="G215" s="531"/>
      <c r="H215" s="531"/>
      <c r="I215" s="531"/>
      <c r="J215" s="531"/>
    </row>
    <row r="216" spans="1:10" s="492" customFormat="1" ht="22.5" customHeight="1" x14ac:dyDescent="0.15">
      <c r="A216" s="623" t="s">
        <v>1080</v>
      </c>
      <c r="B216" s="624">
        <v>1240</v>
      </c>
      <c r="C216" s="624">
        <v>235600000</v>
      </c>
      <c r="D216" s="624"/>
      <c r="E216" s="624">
        <f t="shared" si="3"/>
        <v>235600000</v>
      </c>
      <c r="F216" s="588" t="s">
        <v>1206</v>
      </c>
      <c r="G216" s="531"/>
      <c r="H216" s="531"/>
      <c r="I216" s="531"/>
      <c r="J216" s="531"/>
    </row>
    <row r="217" spans="1:10" s="492" customFormat="1" ht="22.5" customHeight="1" x14ac:dyDescent="0.15">
      <c r="A217" s="623" t="s">
        <v>1201</v>
      </c>
      <c r="B217" s="624">
        <v>10000</v>
      </c>
      <c r="C217" s="624">
        <v>800000000</v>
      </c>
      <c r="D217" s="624"/>
      <c r="E217" s="624">
        <f t="shared" si="3"/>
        <v>800000000</v>
      </c>
      <c r="F217" s="588"/>
      <c r="G217" s="531"/>
      <c r="H217" s="531"/>
      <c r="I217" s="531"/>
      <c r="J217" s="531"/>
    </row>
    <row r="218" spans="1:10" s="492" customFormat="1" ht="22.5" customHeight="1" x14ac:dyDescent="0.15">
      <c r="A218" s="623" t="s">
        <v>1207</v>
      </c>
      <c r="B218" s="624">
        <v>1000</v>
      </c>
      <c r="C218" s="624">
        <v>477700000</v>
      </c>
      <c r="D218" s="624"/>
      <c r="E218" s="624">
        <f t="shared" si="3"/>
        <v>477700000</v>
      </c>
      <c r="F218" s="588"/>
      <c r="G218" s="531"/>
      <c r="H218" s="531"/>
      <c r="I218" s="531"/>
      <c r="J218" s="531"/>
    </row>
    <row r="219" spans="1:10" s="492" customFormat="1" ht="22.5" customHeight="1" x14ac:dyDescent="0.15">
      <c r="A219" s="626" t="s">
        <v>1084</v>
      </c>
      <c r="B219" s="627">
        <v>23</v>
      </c>
      <c r="C219" s="627">
        <v>33018800</v>
      </c>
      <c r="D219" s="627"/>
      <c r="E219" s="627">
        <f t="shared" si="3"/>
        <v>33018800</v>
      </c>
      <c r="F219" s="631" t="s">
        <v>1208</v>
      </c>
      <c r="G219" s="531"/>
      <c r="H219" s="531"/>
      <c r="I219" s="531"/>
      <c r="J219" s="531"/>
    </row>
    <row r="220" spans="1:10" s="492" customFormat="1" ht="22.5" customHeight="1" x14ac:dyDescent="0.15">
      <c r="A220" s="620" t="s">
        <v>1119</v>
      </c>
      <c r="B220" s="621">
        <v>1</v>
      </c>
      <c r="C220" s="621">
        <v>1164000</v>
      </c>
      <c r="D220" s="621"/>
      <c r="E220" s="621">
        <f t="shared" si="3"/>
        <v>1164000</v>
      </c>
      <c r="F220" s="632" t="s">
        <v>1208</v>
      </c>
      <c r="G220" s="531"/>
      <c r="H220" s="531"/>
      <c r="I220" s="531"/>
      <c r="J220" s="531"/>
    </row>
    <row r="221" spans="1:10" s="492" customFormat="1" ht="22.5" customHeight="1" x14ac:dyDescent="0.15">
      <c r="A221" s="623" t="s">
        <v>1177</v>
      </c>
      <c r="B221" s="624">
        <v>16</v>
      </c>
      <c r="C221" s="624">
        <v>8691200</v>
      </c>
      <c r="D221" s="624"/>
      <c r="E221" s="624">
        <f t="shared" si="3"/>
        <v>8691200</v>
      </c>
      <c r="F221" s="588"/>
      <c r="G221" s="531"/>
      <c r="H221" s="531"/>
      <c r="I221" s="531"/>
      <c r="J221" s="531"/>
    </row>
    <row r="222" spans="1:10" s="492" customFormat="1" ht="22.5" customHeight="1" x14ac:dyDescent="0.15">
      <c r="A222" s="623" t="s">
        <v>1209</v>
      </c>
      <c r="B222" s="624">
        <v>24</v>
      </c>
      <c r="C222" s="624">
        <v>3842400</v>
      </c>
      <c r="D222" s="624"/>
      <c r="E222" s="624">
        <f t="shared" si="3"/>
        <v>3842400</v>
      </c>
      <c r="F222" s="588"/>
      <c r="G222" s="531"/>
      <c r="H222" s="531"/>
      <c r="I222" s="531"/>
      <c r="J222" s="531"/>
    </row>
    <row r="223" spans="1:10" s="492" customFormat="1" ht="22.5" customHeight="1" x14ac:dyDescent="0.15">
      <c r="A223" s="623" t="s">
        <v>1103</v>
      </c>
      <c r="B223" s="624">
        <v>1</v>
      </c>
      <c r="C223" s="624">
        <v>443300</v>
      </c>
      <c r="D223" s="624"/>
      <c r="E223" s="624">
        <f t="shared" si="3"/>
        <v>443300</v>
      </c>
      <c r="F223" s="588"/>
      <c r="G223" s="531"/>
      <c r="H223" s="531"/>
      <c r="I223" s="531"/>
      <c r="J223" s="531"/>
    </row>
    <row r="224" spans="1:10" s="492" customFormat="1" ht="22.5" customHeight="1" x14ac:dyDescent="0.15">
      <c r="A224" s="623" t="s">
        <v>1210</v>
      </c>
      <c r="B224" s="624">
        <v>190</v>
      </c>
      <c r="C224" s="624">
        <v>3686000</v>
      </c>
      <c r="D224" s="624"/>
      <c r="E224" s="624">
        <f t="shared" si="3"/>
        <v>3686000</v>
      </c>
      <c r="F224" s="588"/>
      <c r="G224" s="531"/>
      <c r="H224" s="531"/>
      <c r="I224" s="531"/>
      <c r="J224" s="531"/>
    </row>
    <row r="225" spans="1:10" s="492" customFormat="1" ht="22.5" customHeight="1" x14ac:dyDescent="0.15">
      <c r="A225" s="623" t="s">
        <v>1094</v>
      </c>
      <c r="B225" s="624">
        <v>1800</v>
      </c>
      <c r="C225" s="624">
        <v>28800000</v>
      </c>
      <c r="D225" s="624"/>
      <c r="E225" s="624">
        <f t="shared" si="3"/>
        <v>28800000</v>
      </c>
      <c r="F225" s="588"/>
      <c r="G225" s="531"/>
      <c r="H225" s="531"/>
      <c r="I225" s="531"/>
      <c r="J225" s="531"/>
    </row>
    <row r="226" spans="1:10" s="492" customFormat="1" ht="22.5" customHeight="1" x14ac:dyDescent="0.15">
      <c r="A226" s="623" t="s">
        <v>1202</v>
      </c>
      <c r="B226" s="624">
        <v>680</v>
      </c>
      <c r="C226" s="624">
        <v>8228000</v>
      </c>
      <c r="D226" s="624"/>
      <c r="E226" s="624">
        <f t="shared" si="3"/>
        <v>8228000</v>
      </c>
      <c r="F226" s="588"/>
      <c r="G226" s="531"/>
      <c r="H226" s="531"/>
      <c r="I226" s="531"/>
      <c r="J226" s="531"/>
    </row>
    <row r="227" spans="1:10" s="492" customFormat="1" ht="22.5" customHeight="1" x14ac:dyDescent="0.15">
      <c r="A227" s="623" t="s">
        <v>1141</v>
      </c>
      <c r="B227" s="624">
        <v>120</v>
      </c>
      <c r="C227" s="624">
        <v>25608000</v>
      </c>
      <c r="D227" s="624"/>
      <c r="E227" s="624">
        <f t="shared" si="3"/>
        <v>25608000</v>
      </c>
      <c r="F227" s="588" t="s">
        <v>1211</v>
      </c>
      <c r="G227" s="531"/>
      <c r="H227" s="531"/>
      <c r="I227" s="531"/>
      <c r="J227" s="531"/>
    </row>
    <row r="228" spans="1:10" s="492" customFormat="1" ht="22.5" customHeight="1" x14ac:dyDescent="0.15">
      <c r="A228" s="623" t="s">
        <v>1177</v>
      </c>
      <c r="B228" s="624">
        <v>200</v>
      </c>
      <c r="C228" s="624">
        <v>108640000</v>
      </c>
      <c r="D228" s="624"/>
      <c r="E228" s="624">
        <f t="shared" si="3"/>
        <v>108640000</v>
      </c>
      <c r="F228" s="588"/>
      <c r="G228" s="531"/>
      <c r="H228" s="531"/>
      <c r="I228" s="531"/>
      <c r="J228" s="531"/>
    </row>
    <row r="229" spans="1:10" s="492" customFormat="1" ht="22.5" customHeight="1" x14ac:dyDescent="0.15">
      <c r="A229" s="623" t="s">
        <v>1205</v>
      </c>
      <c r="B229" s="624">
        <v>50</v>
      </c>
      <c r="C229" s="624">
        <v>13790000</v>
      </c>
      <c r="D229" s="624"/>
      <c r="E229" s="624">
        <f t="shared" si="3"/>
        <v>13790000</v>
      </c>
      <c r="F229" s="588"/>
      <c r="G229" s="531"/>
      <c r="H229" s="531"/>
      <c r="I229" s="531"/>
      <c r="J229" s="531"/>
    </row>
    <row r="230" spans="1:10" s="492" customFormat="1" ht="22.5" customHeight="1" x14ac:dyDescent="0.15">
      <c r="A230" s="623" t="s">
        <v>1130</v>
      </c>
      <c r="B230" s="624">
        <v>50</v>
      </c>
      <c r="C230" s="624">
        <v>22500000</v>
      </c>
      <c r="D230" s="624"/>
      <c r="E230" s="624">
        <f t="shared" si="3"/>
        <v>22500000</v>
      </c>
      <c r="F230" s="588"/>
      <c r="G230" s="531"/>
      <c r="H230" s="531"/>
      <c r="I230" s="531"/>
      <c r="J230" s="531"/>
    </row>
    <row r="231" spans="1:10" s="492" customFormat="1" ht="22.5" customHeight="1" x14ac:dyDescent="0.15">
      <c r="A231" s="623" t="s">
        <v>1116</v>
      </c>
      <c r="B231" s="624">
        <v>11</v>
      </c>
      <c r="C231" s="624">
        <v>870100</v>
      </c>
      <c r="D231" s="624"/>
      <c r="E231" s="624">
        <f t="shared" si="3"/>
        <v>870100</v>
      </c>
      <c r="F231" s="588" t="s">
        <v>1212</v>
      </c>
      <c r="G231" s="531"/>
      <c r="H231" s="531"/>
      <c r="I231" s="531"/>
      <c r="J231" s="531"/>
    </row>
    <row r="232" spans="1:10" s="492" customFormat="1" ht="22.5" customHeight="1" x14ac:dyDescent="0.15">
      <c r="A232" s="623" t="s">
        <v>1116</v>
      </c>
      <c r="B232" s="624">
        <v>9</v>
      </c>
      <c r="C232" s="624">
        <v>1462500</v>
      </c>
      <c r="D232" s="624"/>
      <c r="E232" s="624">
        <f t="shared" si="3"/>
        <v>1462500</v>
      </c>
      <c r="F232" s="588"/>
      <c r="G232" s="531"/>
      <c r="H232" s="531"/>
      <c r="I232" s="531"/>
      <c r="J232" s="531"/>
    </row>
    <row r="233" spans="1:10" s="492" customFormat="1" ht="22.5" customHeight="1" x14ac:dyDescent="0.15">
      <c r="A233" s="623" t="s">
        <v>1144</v>
      </c>
      <c r="B233" s="624">
        <v>14</v>
      </c>
      <c r="C233" s="624">
        <v>6343400</v>
      </c>
      <c r="D233" s="624"/>
      <c r="E233" s="624">
        <f t="shared" si="3"/>
        <v>6343400</v>
      </c>
      <c r="F233" s="588"/>
      <c r="G233" s="531"/>
      <c r="H233" s="531"/>
      <c r="I233" s="531"/>
      <c r="J233" s="531"/>
    </row>
    <row r="234" spans="1:10" s="492" customFormat="1" ht="22.5" customHeight="1" x14ac:dyDescent="0.15">
      <c r="A234" s="623" t="s">
        <v>1141</v>
      </c>
      <c r="B234" s="624">
        <v>22</v>
      </c>
      <c r="C234" s="624">
        <v>4694800</v>
      </c>
      <c r="D234" s="624"/>
      <c r="E234" s="624">
        <f t="shared" si="3"/>
        <v>4694800</v>
      </c>
      <c r="F234" s="588"/>
      <c r="G234" s="531"/>
      <c r="H234" s="531"/>
      <c r="I234" s="531"/>
      <c r="J234" s="531"/>
    </row>
    <row r="235" spans="1:10" s="492" customFormat="1" ht="22.5" customHeight="1" x14ac:dyDescent="0.15">
      <c r="A235" s="623" t="s">
        <v>1141</v>
      </c>
      <c r="B235" s="624">
        <v>25</v>
      </c>
      <c r="C235" s="624">
        <v>5335000</v>
      </c>
      <c r="D235" s="624"/>
      <c r="E235" s="624">
        <f t="shared" si="3"/>
        <v>5335000</v>
      </c>
      <c r="F235" s="588"/>
      <c r="G235" s="531"/>
      <c r="H235" s="531"/>
      <c r="I235" s="531"/>
      <c r="J235" s="531"/>
    </row>
    <row r="236" spans="1:10" s="492" customFormat="1" ht="22.5" customHeight="1" x14ac:dyDescent="0.15">
      <c r="A236" s="623" t="s">
        <v>1115</v>
      </c>
      <c r="B236" s="624">
        <v>11</v>
      </c>
      <c r="C236" s="624">
        <v>6402000</v>
      </c>
      <c r="D236" s="624"/>
      <c r="E236" s="624">
        <f t="shared" si="3"/>
        <v>6402000</v>
      </c>
      <c r="F236" s="588"/>
      <c r="G236" s="531"/>
      <c r="H236" s="531"/>
      <c r="I236" s="531"/>
      <c r="J236" s="531"/>
    </row>
    <row r="237" spans="1:10" s="492" customFormat="1" ht="22.5" customHeight="1" x14ac:dyDescent="0.15">
      <c r="A237" s="623" t="s">
        <v>1115</v>
      </c>
      <c r="B237" s="624">
        <v>17</v>
      </c>
      <c r="C237" s="624">
        <v>9894000</v>
      </c>
      <c r="D237" s="624"/>
      <c r="E237" s="624">
        <f t="shared" si="3"/>
        <v>9894000</v>
      </c>
      <c r="F237" s="588"/>
      <c r="G237" s="531"/>
      <c r="H237" s="531"/>
      <c r="I237" s="531"/>
      <c r="J237" s="531"/>
    </row>
    <row r="238" spans="1:10" s="492" customFormat="1" ht="22.5" customHeight="1" x14ac:dyDescent="0.15">
      <c r="A238" s="623" t="s">
        <v>1210</v>
      </c>
      <c r="B238" s="624">
        <v>350</v>
      </c>
      <c r="C238" s="624">
        <v>6790000</v>
      </c>
      <c r="D238" s="624"/>
      <c r="E238" s="624">
        <f t="shared" si="3"/>
        <v>6790000</v>
      </c>
      <c r="F238" s="588"/>
      <c r="G238" s="531"/>
      <c r="H238" s="531"/>
      <c r="I238" s="531"/>
      <c r="J238" s="531"/>
    </row>
    <row r="239" spans="1:10" s="492" customFormat="1" ht="22.5" customHeight="1" x14ac:dyDescent="0.15">
      <c r="A239" s="623" t="s">
        <v>1121</v>
      </c>
      <c r="B239" s="624">
        <v>700</v>
      </c>
      <c r="C239" s="624">
        <v>6790000</v>
      </c>
      <c r="D239" s="624"/>
      <c r="E239" s="624">
        <f t="shared" si="3"/>
        <v>6790000</v>
      </c>
      <c r="F239" s="588"/>
      <c r="G239" s="531"/>
      <c r="H239" s="531"/>
      <c r="I239" s="531"/>
      <c r="J239" s="531"/>
    </row>
    <row r="240" spans="1:10" s="492" customFormat="1" ht="22.5" customHeight="1" x14ac:dyDescent="0.15">
      <c r="A240" s="623" t="s">
        <v>1202</v>
      </c>
      <c r="B240" s="624">
        <v>700</v>
      </c>
      <c r="C240" s="624">
        <v>8470000</v>
      </c>
      <c r="D240" s="624"/>
      <c r="E240" s="624">
        <f t="shared" si="3"/>
        <v>8470000</v>
      </c>
      <c r="F240" s="588"/>
      <c r="G240" s="531"/>
      <c r="H240" s="531"/>
      <c r="I240" s="531"/>
      <c r="J240" s="531"/>
    </row>
    <row r="241" spans="1:10" s="492" customFormat="1" ht="22.5" customHeight="1" x14ac:dyDescent="0.15">
      <c r="A241" s="623" t="s">
        <v>1205</v>
      </c>
      <c r="B241" s="624">
        <v>50</v>
      </c>
      <c r="C241" s="624">
        <v>13790000</v>
      </c>
      <c r="D241" s="624"/>
      <c r="E241" s="624">
        <f t="shared" si="3"/>
        <v>13790000</v>
      </c>
      <c r="F241" s="588" t="s">
        <v>1213</v>
      </c>
      <c r="G241" s="531"/>
      <c r="H241" s="531"/>
      <c r="I241" s="531"/>
      <c r="J241" s="531"/>
    </row>
    <row r="242" spans="1:10" s="492" customFormat="1" ht="22.5" customHeight="1" x14ac:dyDescent="0.15">
      <c r="A242" s="623" t="s">
        <v>1116</v>
      </c>
      <c r="B242" s="624">
        <v>10</v>
      </c>
      <c r="C242" s="624">
        <v>1625000</v>
      </c>
      <c r="D242" s="624"/>
      <c r="E242" s="624">
        <f t="shared" si="3"/>
        <v>1625000</v>
      </c>
      <c r="F242" s="588"/>
      <c r="G242" s="531"/>
      <c r="H242" s="531"/>
      <c r="I242" s="531"/>
      <c r="J242" s="531"/>
    </row>
    <row r="243" spans="1:10" s="492" customFormat="1" ht="22.5" customHeight="1" x14ac:dyDescent="0.15">
      <c r="A243" s="623" t="s">
        <v>1115</v>
      </c>
      <c r="B243" s="624">
        <v>20</v>
      </c>
      <c r="C243" s="624">
        <v>11640000</v>
      </c>
      <c r="D243" s="624"/>
      <c r="E243" s="624">
        <f t="shared" si="3"/>
        <v>11640000</v>
      </c>
      <c r="F243" s="588"/>
      <c r="G243" s="531"/>
      <c r="H243" s="531"/>
      <c r="I243" s="531"/>
      <c r="J243" s="531"/>
    </row>
    <row r="244" spans="1:10" s="492" customFormat="1" ht="22.5" customHeight="1" x14ac:dyDescent="0.15">
      <c r="A244" s="623" t="s">
        <v>1214</v>
      </c>
      <c r="B244" s="624">
        <v>60</v>
      </c>
      <c r="C244" s="624">
        <v>13596000</v>
      </c>
      <c r="D244" s="624"/>
      <c r="E244" s="624">
        <f t="shared" si="3"/>
        <v>13596000</v>
      </c>
      <c r="F244" s="588"/>
      <c r="G244" s="531"/>
      <c r="H244" s="531"/>
      <c r="I244" s="531"/>
      <c r="J244" s="531"/>
    </row>
    <row r="245" spans="1:10" s="492" customFormat="1" ht="22.5" customHeight="1" x14ac:dyDescent="0.15">
      <c r="A245" s="623" t="s">
        <v>1141</v>
      </c>
      <c r="B245" s="624">
        <v>25</v>
      </c>
      <c r="C245" s="624">
        <v>5335000</v>
      </c>
      <c r="D245" s="624"/>
      <c r="E245" s="624">
        <f t="shared" si="3"/>
        <v>5335000</v>
      </c>
      <c r="F245" s="588" t="s">
        <v>1213</v>
      </c>
      <c r="G245" s="531"/>
      <c r="H245" s="531"/>
      <c r="I245" s="531"/>
      <c r="J245" s="531"/>
    </row>
    <row r="246" spans="1:10" s="492" customFormat="1" ht="22.5" customHeight="1" x14ac:dyDescent="0.15">
      <c r="A246" s="623" t="s">
        <v>1177</v>
      </c>
      <c r="B246" s="624">
        <v>75</v>
      </c>
      <c r="C246" s="624">
        <v>40740000</v>
      </c>
      <c r="D246" s="624"/>
      <c r="E246" s="624">
        <f t="shared" si="3"/>
        <v>40740000</v>
      </c>
      <c r="F246" s="588"/>
      <c r="G246" s="531"/>
      <c r="H246" s="531"/>
      <c r="I246" s="531"/>
      <c r="J246" s="531"/>
    </row>
    <row r="247" spans="1:10" s="492" customFormat="1" ht="22.5" customHeight="1" x14ac:dyDescent="0.15">
      <c r="A247" s="623" t="s">
        <v>1101</v>
      </c>
      <c r="B247" s="624">
        <v>15</v>
      </c>
      <c r="C247" s="624">
        <v>17460000</v>
      </c>
      <c r="D247" s="624"/>
      <c r="E247" s="624">
        <f t="shared" si="3"/>
        <v>17460000</v>
      </c>
      <c r="F247" s="588"/>
      <c r="G247" s="531"/>
      <c r="H247" s="531"/>
      <c r="I247" s="531"/>
      <c r="J247" s="531"/>
    </row>
    <row r="248" spans="1:10" s="492" customFormat="1" ht="22.5" customHeight="1" x14ac:dyDescent="0.15">
      <c r="A248" s="623" t="s">
        <v>1133</v>
      </c>
      <c r="B248" s="624">
        <v>20</v>
      </c>
      <c r="C248" s="624">
        <v>5820000</v>
      </c>
      <c r="D248" s="624"/>
      <c r="E248" s="624">
        <f t="shared" si="3"/>
        <v>5820000</v>
      </c>
      <c r="F248" s="588"/>
      <c r="G248" s="531"/>
      <c r="H248" s="531"/>
      <c r="I248" s="531"/>
      <c r="J248" s="531"/>
    </row>
    <row r="249" spans="1:10" s="492" customFormat="1" ht="22.5" customHeight="1" x14ac:dyDescent="0.15">
      <c r="A249" s="623" t="s">
        <v>1210</v>
      </c>
      <c r="B249" s="624">
        <v>200</v>
      </c>
      <c r="C249" s="624">
        <v>3880000</v>
      </c>
      <c r="D249" s="624"/>
      <c r="E249" s="624">
        <f t="shared" si="3"/>
        <v>3880000</v>
      </c>
      <c r="F249" s="588"/>
      <c r="G249" s="531"/>
      <c r="H249" s="531"/>
      <c r="I249" s="531"/>
      <c r="J249" s="531"/>
    </row>
    <row r="250" spans="1:10" s="492" customFormat="1" ht="22.5" customHeight="1" x14ac:dyDescent="0.15">
      <c r="A250" s="626" t="s">
        <v>1121</v>
      </c>
      <c r="B250" s="627">
        <v>1600</v>
      </c>
      <c r="C250" s="627">
        <v>15520000</v>
      </c>
      <c r="D250" s="627"/>
      <c r="E250" s="627">
        <f t="shared" si="3"/>
        <v>15520000</v>
      </c>
      <c r="F250" s="631"/>
      <c r="G250" s="531"/>
      <c r="H250" s="531"/>
      <c r="I250" s="531"/>
      <c r="J250" s="531"/>
    </row>
    <row r="251" spans="1:10" s="492" customFormat="1" ht="22.5" customHeight="1" x14ac:dyDescent="0.15">
      <c r="A251" s="620" t="s">
        <v>1202</v>
      </c>
      <c r="B251" s="621">
        <v>1500</v>
      </c>
      <c r="C251" s="621">
        <v>18150000</v>
      </c>
      <c r="D251" s="621"/>
      <c r="E251" s="621">
        <f t="shared" si="3"/>
        <v>18150000</v>
      </c>
      <c r="F251" s="588" t="s">
        <v>1213</v>
      </c>
      <c r="G251" s="531"/>
      <c r="H251" s="531"/>
      <c r="I251" s="531"/>
      <c r="J251" s="531"/>
    </row>
    <row r="252" spans="1:10" s="492" customFormat="1" ht="22.5" customHeight="1" x14ac:dyDescent="0.15">
      <c r="A252" s="623" t="s">
        <v>1180</v>
      </c>
      <c r="B252" s="624">
        <v>20</v>
      </c>
      <c r="C252" s="624">
        <v>1844000</v>
      </c>
      <c r="D252" s="624"/>
      <c r="E252" s="624">
        <f t="shared" si="3"/>
        <v>1844000</v>
      </c>
      <c r="F252" s="588"/>
      <c r="G252" s="531"/>
      <c r="H252" s="531"/>
      <c r="I252" s="531"/>
      <c r="J252" s="531"/>
    </row>
    <row r="253" spans="1:10" s="492" customFormat="1" ht="22.5" customHeight="1" x14ac:dyDescent="0.15">
      <c r="A253" s="623" t="s">
        <v>1143</v>
      </c>
      <c r="B253" s="624">
        <v>10</v>
      </c>
      <c r="C253" s="624">
        <v>3251000</v>
      </c>
      <c r="D253" s="624"/>
      <c r="E253" s="624">
        <f t="shared" si="3"/>
        <v>3251000</v>
      </c>
      <c r="F253" s="588"/>
      <c r="G253" s="531"/>
      <c r="H253" s="531"/>
      <c r="I253" s="531"/>
      <c r="J253" s="531"/>
    </row>
    <row r="254" spans="1:10" s="492" customFormat="1" ht="22.5" customHeight="1" x14ac:dyDescent="0.15">
      <c r="A254" s="623" t="s">
        <v>1133</v>
      </c>
      <c r="B254" s="624">
        <v>10</v>
      </c>
      <c r="C254" s="624">
        <v>2910000</v>
      </c>
      <c r="D254" s="624"/>
      <c r="E254" s="624">
        <f t="shared" si="3"/>
        <v>2910000</v>
      </c>
      <c r="F254" s="588"/>
      <c r="G254" s="531"/>
      <c r="H254" s="531"/>
      <c r="I254" s="531"/>
      <c r="J254" s="531"/>
    </row>
    <row r="255" spans="1:10" s="492" customFormat="1" ht="22.5" customHeight="1" x14ac:dyDescent="0.15">
      <c r="A255" s="623" t="s">
        <v>1141</v>
      </c>
      <c r="B255" s="624">
        <v>20</v>
      </c>
      <c r="C255" s="624">
        <v>4268000</v>
      </c>
      <c r="D255" s="624"/>
      <c r="E255" s="624">
        <f t="shared" si="3"/>
        <v>4268000</v>
      </c>
      <c r="F255" s="588"/>
      <c r="G255" s="531"/>
      <c r="H255" s="531"/>
      <c r="I255" s="531"/>
      <c r="J255" s="531"/>
    </row>
    <row r="256" spans="1:10" s="492" customFormat="1" ht="22.5" customHeight="1" x14ac:dyDescent="0.15">
      <c r="A256" s="623" t="s">
        <v>1177</v>
      </c>
      <c r="B256" s="624">
        <v>50</v>
      </c>
      <c r="C256" s="624">
        <v>10670000</v>
      </c>
      <c r="D256" s="624"/>
      <c r="E256" s="624">
        <f t="shared" si="3"/>
        <v>10670000</v>
      </c>
      <c r="F256" s="588"/>
      <c r="G256" s="531"/>
      <c r="H256" s="531"/>
      <c r="I256" s="531"/>
      <c r="J256" s="531"/>
    </row>
    <row r="257" spans="1:10" s="492" customFormat="1" ht="22.5" customHeight="1" x14ac:dyDescent="0.15">
      <c r="A257" s="623" t="s">
        <v>1101</v>
      </c>
      <c r="B257" s="624">
        <v>10</v>
      </c>
      <c r="C257" s="624">
        <v>11640000</v>
      </c>
      <c r="D257" s="624"/>
      <c r="E257" s="624">
        <f t="shared" si="3"/>
        <v>11640000</v>
      </c>
      <c r="F257" s="588"/>
      <c r="G257" s="531"/>
      <c r="H257" s="531"/>
      <c r="I257" s="531"/>
      <c r="J257" s="531"/>
    </row>
    <row r="258" spans="1:10" s="492" customFormat="1" ht="22.5" customHeight="1" x14ac:dyDescent="0.15">
      <c r="A258" s="623" t="s">
        <v>1121</v>
      </c>
      <c r="B258" s="624">
        <v>5700</v>
      </c>
      <c r="C258" s="624">
        <v>55290000</v>
      </c>
      <c r="D258" s="624"/>
      <c r="E258" s="624">
        <f t="shared" si="3"/>
        <v>55290000</v>
      </c>
      <c r="F258" s="588"/>
      <c r="G258" s="531"/>
      <c r="H258" s="531"/>
      <c r="I258" s="531"/>
      <c r="J258" s="531"/>
    </row>
    <row r="259" spans="1:10" s="492" customFormat="1" ht="22.5" customHeight="1" x14ac:dyDescent="0.15">
      <c r="A259" s="623" t="s">
        <v>1202</v>
      </c>
      <c r="B259" s="624">
        <v>500</v>
      </c>
      <c r="C259" s="624">
        <v>6050000</v>
      </c>
      <c r="D259" s="624"/>
      <c r="E259" s="624">
        <f t="shared" si="3"/>
        <v>6050000</v>
      </c>
      <c r="F259" s="588"/>
      <c r="G259" s="531"/>
      <c r="H259" s="531"/>
      <c r="I259" s="531"/>
      <c r="J259" s="531"/>
    </row>
    <row r="260" spans="1:10" s="492" customFormat="1" ht="22.5" customHeight="1" x14ac:dyDescent="0.15">
      <c r="A260" s="623" t="s">
        <v>1210</v>
      </c>
      <c r="B260" s="624">
        <v>300</v>
      </c>
      <c r="C260" s="624">
        <v>5820000</v>
      </c>
      <c r="D260" s="624"/>
      <c r="E260" s="624">
        <f t="shared" si="3"/>
        <v>5820000</v>
      </c>
      <c r="F260" s="588"/>
      <c r="G260" s="531"/>
      <c r="H260" s="531"/>
      <c r="I260" s="531"/>
      <c r="J260" s="531"/>
    </row>
    <row r="261" spans="1:10" s="492" customFormat="1" ht="22.5" customHeight="1" x14ac:dyDescent="0.15">
      <c r="A261" s="623" t="s">
        <v>1215</v>
      </c>
      <c r="B261" s="624">
        <v>5</v>
      </c>
      <c r="C261" s="624">
        <v>697500</v>
      </c>
      <c r="D261" s="624"/>
      <c r="E261" s="624">
        <f t="shared" si="3"/>
        <v>697500</v>
      </c>
      <c r="F261" s="588"/>
      <c r="G261" s="531"/>
      <c r="H261" s="531"/>
      <c r="I261" s="531"/>
      <c r="J261" s="531"/>
    </row>
    <row r="262" spans="1:10" s="492" customFormat="1" ht="22.5" customHeight="1" x14ac:dyDescent="0.15">
      <c r="A262" s="623" t="s">
        <v>1216</v>
      </c>
      <c r="B262" s="624">
        <v>6924</v>
      </c>
      <c r="C262" s="624">
        <v>6924000</v>
      </c>
      <c r="D262" s="624"/>
      <c r="E262" s="624">
        <f t="shared" si="3"/>
        <v>6924000</v>
      </c>
      <c r="F262" s="588"/>
      <c r="G262" s="531"/>
      <c r="H262" s="531"/>
      <c r="I262" s="531"/>
      <c r="J262" s="531"/>
    </row>
    <row r="263" spans="1:10" s="492" customFormat="1" ht="22.5" customHeight="1" x14ac:dyDescent="0.15">
      <c r="A263" s="623" t="s">
        <v>1217</v>
      </c>
      <c r="B263" s="624">
        <v>30</v>
      </c>
      <c r="C263" s="624">
        <v>5985000</v>
      </c>
      <c r="D263" s="624"/>
      <c r="E263" s="624">
        <f t="shared" si="3"/>
        <v>5985000</v>
      </c>
      <c r="F263" s="588" t="s">
        <v>1218</v>
      </c>
      <c r="G263" s="531"/>
      <c r="H263" s="531"/>
      <c r="I263" s="531"/>
      <c r="J263" s="531"/>
    </row>
    <row r="264" spans="1:10" s="492" customFormat="1" ht="22.5" customHeight="1" x14ac:dyDescent="0.15">
      <c r="A264" s="623" t="s">
        <v>1205</v>
      </c>
      <c r="B264" s="624">
        <v>200</v>
      </c>
      <c r="C264" s="624">
        <v>11820000</v>
      </c>
      <c r="D264" s="624"/>
      <c r="E264" s="624">
        <f t="shared" ref="E264:E293" si="4">C264+D264</f>
        <v>11820000</v>
      </c>
      <c r="F264" s="588"/>
      <c r="G264" s="531"/>
      <c r="H264" s="531"/>
      <c r="I264" s="531"/>
      <c r="J264" s="531"/>
    </row>
    <row r="265" spans="1:10" s="492" customFormat="1" ht="22.5" customHeight="1" x14ac:dyDescent="0.15">
      <c r="A265" s="623" t="s">
        <v>1130</v>
      </c>
      <c r="B265" s="624">
        <v>200</v>
      </c>
      <c r="C265" s="624">
        <v>12020000</v>
      </c>
      <c r="D265" s="624"/>
      <c r="E265" s="624">
        <f t="shared" si="4"/>
        <v>12020000</v>
      </c>
      <c r="F265" s="588"/>
      <c r="G265" s="531"/>
      <c r="H265" s="531"/>
      <c r="I265" s="531"/>
      <c r="J265" s="531"/>
    </row>
    <row r="266" spans="1:10" s="492" customFormat="1" ht="22.5" customHeight="1" x14ac:dyDescent="0.15">
      <c r="A266" s="623" t="s">
        <v>1130</v>
      </c>
      <c r="B266" s="624">
        <v>800</v>
      </c>
      <c r="C266" s="624">
        <v>31040000</v>
      </c>
      <c r="D266" s="624"/>
      <c r="E266" s="624">
        <f t="shared" si="4"/>
        <v>31040000</v>
      </c>
      <c r="F266" s="588" t="s">
        <v>1219</v>
      </c>
      <c r="G266" s="531"/>
      <c r="H266" s="531"/>
      <c r="I266" s="531"/>
      <c r="J266" s="531"/>
    </row>
    <row r="267" spans="1:10" s="492" customFormat="1" ht="22.5" customHeight="1" x14ac:dyDescent="0.15">
      <c r="A267" s="623" t="s">
        <v>1177</v>
      </c>
      <c r="B267" s="624">
        <v>500</v>
      </c>
      <c r="C267" s="624">
        <v>22800000</v>
      </c>
      <c r="D267" s="624"/>
      <c r="E267" s="624">
        <f t="shared" si="4"/>
        <v>22800000</v>
      </c>
      <c r="F267" s="588"/>
      <c r="G267" s="531"/>
      <c r="H267" s="531"/>
      <c r="I267" s="531"/>
      <c r="J267" s="531"/>
    </row>
    <row r="268" spans="1:10" s="492" customFormat="1" ht="22.5" customHeight="1" x14ac:dyDescent="0.15">
      <c r="A268" s="623" t="s">
        <v>1101</v>
      </c>
      <c r="B268" s="624">
        <v>500</v>
      </c>
      <c r="C268" s="624">
        <v>24250000</v>
      </c>
      <c r="D268" s="624"/>
      <c r="E268" s="624">
        <f t="shared" si="4"/>
        <v>24250000</v>
      </c>
      <c r="F268" s="588"/>
      <c r="G268" s="531"/>
      <c r="H268" s="531"/>
      <c r="I268" s="531"/>
      <c r="J268" s="531"/>
    </row>
    <row r="269" spans="1:10" s="492" customFormat="1" ht="22.5" customHeight="1" x14ac:dyDescent="0.15">
      <c r="A269" s="623" t="s">
        <v>1205</v>
      </c>
      <c r="B269" s="624">
        <v>500</v>
      </c>
      <c r="C269" s="624">
        <v>17000000</v>
      </c>
      <c r="D269" s="624"/>
      <c r="E269" s="624">
        <f t="shared" si="4"/>
        <v>17000000</v>
      </c>
      <c r="F269" s="588"/>
      <c r="G269" s="531"/>
      <c r="H269" s="531"/>
      <c r="I269" s="531"/>
      <c r="J269" s="531"/>
    </row>
    <row r="270" spans="1:10" s="492" customFormat="1" ht="22.5" customHeight="1" x14ac:dyDescent="0.15">
      <c r="A270" s="623" t="s">
        <v>1210</v>
      </c>
      <c r="B270" s="624">
        <v>600</v>
      </c>
      <c r="C270" s="624">
        <v>4200000</v>
      </c>
      <c r="D270" s="624"/>
      <c r="E270" s="624">
        <f t="shared" si="4"/>
        <v>4200000</v>
      </c>
      <c r="F270" s="588"/>
      <c r="G270" s="531"/>
      <c r="H270" s="531"/>
      <c r="I270" s="531"/>
      <c r="J270" s="531"/>
    </row>
    <row r="271" spans="1:10" s="492" customFormat="1" ht="22.5" customHeight="1" x14ac:dyDescent="0.15">
      <c r="A271" s="623" t="s">
        <v>1111</v>
      </c>
      <c r="B271" s="624">
        <v>2000</v>
      </c>
      <c r="C271" s="624">
        <v>8200000</v>
      </c>
      <c r="D271" s="624"/>
      <c r="E271" s="624">
        <f t="shared" si="4"/>
        <v>8200000</v>
      </c>
      <c r="F271" s="588"/>
      <c r="G271" s="531"/>
      <c r="H271" s="531"/>
      <c r="I271" s="531"/>
      <c r="J271" s="531"/>
    </row>
    <row r="272" spans="1:10" s="492" customFormat="1" ht="22.5" customHeight="1" x14ac:dyDescent="0.15">
      <c r="A272" s="623" t="s">
        <v>1146</v>
      </c>
      <c r="B272" s="624">
        <v>300</v>
      </c>
      <c r="C272" s="624">
        <v>1740000</v>
      </c>
      <c r="D272" s="624"/>
      <c r="E272" s="624">
        <f t="shared" si="4"/>
        <v>1740000</v>
      </c>
      <c r="F272" s="588"/>
      <c r="G272" s="531"/>
      <c r="H272" s="531"/>
      <c r="I272" s="531"/>
      <c r="J272" s="531"/>
    </row>
    <row r="273" spans="1:10" s="492" customFormat="1" ht="22.5" customHeight="1" x14ac:dyDescent="0.15">
      <c r="A273" s="623" t="s">
        <v>1121</v>
      </c>
      <c r="B273" s="624">
        <v>800</v>
      </c>
      <c r="C273" s="624">
        <v>4720000</v>
      </c>
      <c r="D273" s="624"/>
      <c r="E273" s="624">
        <f t="shared" si="4"/>
        <v>4720000</v>
      </c>
      <c r="F273" s="588" t="s">
        <v>1220</v>
      </c>
      <c r="G273" s="531"/>
      <c r="H273" s="531"/>
      <c r="I273" s="531"/>
      <c r="J273" s="531"/>
    </row>
    <row r="274" spans="1:10" s="492" customFormat="1" ht="22.5" customHeight="1" x14ac:dyDescent="0.15">
      <c r="A274" s="623" t="s">
        <v>1221</v>
      </c>
      <c r="B274" s="624">
        <v>10000</v>
      </c>
      <c r="C274" s="624">
        <v>12000000</v>
      </c>
      <c r="D274" s="624"/>
      <c r="E274" s="624">
        <f t="shared" si="4"/>
        <v>12000000</v>
      </c>
      <c r="F274" s="588"/>
      <c r="G274" s="531"/>
      <c r="H274" s="531"/>
      <c r="I274" s="531"/>
      <c r="J274" s="531"/>
    </row>
    <row r="275" spans="1:10" s="492" customFormat="1" ht="22.5" customHeight="1" x14ac:dyDescent="0.15">
      <c r="A275" s="623" t="s">
        <v>1222</v>
      </c>
      <c r="B275" s="624">
        <v>65</v>
      </c>
      <c r="C275" s="624">
        <v>10718500</v>
      </c>
      <c r="D275" s="624"/>
      <c r="E275" s="624">
        <f t="shared" si="4"/>
        <v>10718500</v>
      </c>
      <c r="F275" s="588"/>
      <c r="G275" s="531"/>
      <c r="H275" s="531"/>
      <c r="I275" s="531"/>
      <c r="J275" s="531"/>
    </row>
    <row r="276" spans="1:10" s="492" customFormat="1" ht="22.5" customHeight="1" x14ac:dyDescent="0.15">
      <c r="A276" s="623" t="s">
        <v>1205</v>
      </c>
      <c r="B276" s="624">
        <v>40</v>
      </c>
      <c r="C276" s="624">
        <v>3744000</v>
      </c>
      <c r="D276" s="624"/>
      <c r="E276" s="624">
        <f t="shared" si="4"/>
        <v>3744000</v>
      </c>
      <c r="F276" s="588" t="s">
        <v>1220</v>
      </c>
      <c r="G276" s="531"/>
      <c r="H276" s="531"/>
      <c r="I276" s="531"/>
      <c r="J276" s="531"/>
    </row>
    <row r="277" spans="1:10" s="492" customFormat="1" ht="22.5" customHeight="1" x14ac:dyDescent="0.15">
      <c r="A277" s="623" t="s">
        <v>1180</v>
      </c>
      <c r="B277" s="624">
        <v>60</v>
      </c>
      <c r="C277" s="624">
        <v>14478000</v>
      </c>
      <c r="D277" s="624"/>
      <c r="E277" s="624">
        <f t="shared" si="4"/>
        <v>14478000</v>
      </c>
      <c r="F277" s="588"/>
      <c r="G277" s="531"/>
      <c r="H277" s="531"/>
      <c r="I277" s="531"/>
      <c r="J277" s="531"/>
    </row>
    <row r="278" spans="1:10" s="492" customFormat="1" ht="22.5" customHeight="1" x14ac:dyDescent="0.15">
      <c r="A278" s="623" t="s">
        <v>1099</v>
      </c>
      <c r="B278" s="624">
        <v>50</v>
      </c>
      <c r="C278" s="624">
        <v>9850000</v>
      </c>
      <c r="D278" s="624"/>
      <c r="E278" s="624">
        <f t="shared" si="4"/>
        <v>9850000</v>
      </c>
      <c r="F278" s="588"/>
      <c r="G278" s="531"/>
      <c r="H278" s="531"/>
      <c r="I278" s="531"/>
      <c r="J278" s="531"/>
    </row>
    <row r="279" spans="1:10" s="492" customFormat="1" ht="22.5" customHeight="1" x14ac:dyDescent="0.15">
      <c r="A279" s="623" t="s">
        <v>1121</v>
      </c>
      <c r="B279" s="624">
        <v>1000</v>
      </c>
      <c r="C279" s="624">
        <v>5900000</v>
      </c>
      <c r="D279" s="624"/>
      <c r="E279" s="624">
        <f t="shared" si="4"/>
        <v>5900000</v>
      </c>
      <c r="F279" s="588"/>
      <c r="G279" s="531"/>
      <c r="H279" s="531"/>
      <c r="I279" s="531"/>
      <c r="J279" s="531"/>
    </row>
    <row r="280" spans="1:10" s="492" customFormat="1" ht="22.5" customHeight="1" x14ac:dyDescent="0.15">
      <c r="A280" s="623" t="s">
        <v>1121</v>
      </c>
      <c r="B280" s="624">
        <v>2750</v>
      </c>
      <c r="C280" s="624">
        <v>16225000</v>
      </c>
      <c r="D280" s="624"/>
      <c r="E280" s="624">
        <f t="shared" si="4"/>
        <v>16225000</v>
      </c>
      <c r="F280" s="588"/>
      <c r="G280" s="531"/>
      <c r="H280" s="531"/>
      <c r="I280" s="531"/>
      <c r="J280" s="531"/>
    </row>
    <row r="281" spans="1:10" s="492" customFormat="1" ht="22.5" customHeight="1" x14ac:dyDescent="0.15">
      <c r="A281" s="626" t="s">
        <v>1111</v>
      </c>
      <c r="B281" s="627">
        <v>2000</v>
      </c>
      <c r="C281" s="627">
        <v>8200000</v>
      </c>
      <c r="D281" s="627"/>
      <c r="E281" s="627">
        <f t="shared" si="4"/>
        <v>8200000</v>
      </c>
      <c r="F281" s="631"/>
      <c r="G281" s="531"/>
      <c r="H281" s="531"/>
      <c r="I281" s="531"/>
      <c r="J281" s="531"/>
    </row>
    <row r="282" spans="1:10" s="492" customFormat="1" ht="22.5" customHeight="1" x14ac:dyDescent="0.15">
      <c r="A282" s="620" t="s">
        <v>1101</v>
      </c>
      <c r="B282" s="621">
        <v>3</v>
      </c>
      <c r="C282" s="621">
        <v>718800</v>
      </c>
      <c r="D282" s="621"/>
      <c r="E282" s="621">
        <f t="shared" si="4"/>
        <v>718800</v>
      </c>
      <c r="F282" s="632" t="s">
        <v>1220</v>
      </c>
      <c r="G282" s="531"/>
      <c r="H282" s="531"/>
      <c r="I282" s="531"/>
      <c r="J282" s="531"/>
    </row>
    <row r="283" spans="1:10" s="492" customFormat="1" ht="22.5" customHeight="1" x14ac:dyDescent="0.15">
      <c r="A283" s="623" t="s">
        <v>1205</v>
      </c>
      <c r="B283" s="624">
        <v>11</v>
      </c>
      <c r="C283" s="624">
        <v>1029600</v>
      </c>
      <c r="D283" s="624"/>
      <c r="E283" s="624">
        <f t="shared" si="4"/>
        <v>1029600</v>
      </c>
      <c r="F283" s="588"/>
      <c r="G283" s="531"/>
      <c r="H283" s="531"/>
      <c r="I283" s="531"/>
      <c r="J283" s="531"/>
    </row>
    <row r="284" spans="1:10" s="492" customFormat="1" ht="22.5" customHeight="1" x14ac:dyDescent="0.15">
      <c r="A284" s="623" t="s">
        <v>1147</v>
      </c>
      <c r="B284" s="624">
        <v>2230</v>
      </c>
      <c r="C284" s="624">
        <v>8028000</v>
      </c>
      <c r="D284" s="624"/>
      <c r="E284" s="624">
        <f t="shared" si="4"/>
        <v>8028000</v>
      </c>
      <c r="F284" s="588"/>
      <c r="G284" s="531"/>
      <c r="H284" s="531"/>
      <c r="I284" s="531"/>
      <c r="J284" s="531"/>
    </row>
    <row r="285" spans="1:10" s="492" customFormat="1" ht="22.5" customHeight="1" x14ac:dyDescent="0.15">
      <c r="A285" s="623" t="s">
        <v>1111</v>
      </c>
      <c r="B285" s="624">
        <v>1600</v>
      </c>
      <c r="C285" s="624">
        <v>6560000</v>
      </c>
      <c r="D285" s="624"/>
      <c r="E285" s="624">
        <f t="shared" si="4"/>
        <v>6560000</v>
      </c>
      <c r="F285" s="588"/>
      <c r="G285" s="531"/>
      <c r="H285" s="531"/>
      <c r="I285" s="531"/>
      <c r="J285" s="531"/>
    </row>
    <row r="286" spans="1:10" s="492" customFormat="1" ht="22.5" customHeight="1" x14ac:dyDescent="0.15">
      <c r="A286" s="623" t="s">
        <v>1205</v>
      </c>
      <c r="B286" s="624">
        <v>167</v>
      </c>
      <c r="C286" s="624">
        <v>36109671</v>
      </c>
      <c r="D286" s="633"/>
      <c r="E286" s="624">
        <f t="shared" si="4"/>
        <v>36109671</v>
      </c>
      <c r="F286" s="588" t="s">
        <v>1223</v>
      </c>
      <c r="G286" s="531"/>
      <c r="H286" s="531"/>
      <c r="I286" s="531"/>
      <c r="J286" s="531"/>
    </row>
    <row r="287" spans="1:10" s="492" customFormat="1" ht="22.5" customHeight="1" x14ac:dyDescent="0.15">
      <c r="A287" s="623" t="s">
        <v>1099</v>
      </c>
      <c r="B287" s="624">
        <v>37</v>
      </c>
      <c r="C287" s="624">
        <v>17871941</v>
      </c>
      <c r="D287" s="633"/>
      <c r="E287" s="624">
        <f t="shared" si="4"/>
        <v>17871941</v>
      </c>
      <c r="F287" s="588"/>
      <c r="G287" s="531"/>
      <c r="H287" s="531"/>
      <c r="I287" s="531"/>
      <c r="J287" s="531"/>
    </row>
    <row r="288" spans="1:10" s="492" customFormat="1" ht="22.5" customHeight="1" x14ac:dyDescent="0.15">
      <c r="A288" s="623" t="s">
        <v>1110</v>
      </c>
      <c r="B288" s="624">
        <v>12</v>
      </c>
      <c r="C288" s="624">
        <v>5108388</v>
      </c>
      <c r="D288" s="633"/>
      <c r="E288" s="624">
        <f t="shared" si="4"/>
        <v>5108388</v>
      </c>
      <c r="F288" s="588"/>
      <c r="G288" s="531"/>
      <c r="H288" s="531"/>
      <c r="I288" s="531"/>
      <c r="J288" s="531"/>
    </row>
    <row r="289" spans="1:10" s="492" customFormat="1" ht="22.5" customHeight="1" x14ac:dyDescent="0.15">
      <c r="A289" s="623" t="s">
        <v>1121</v>
      </c>
      <c r="B289" s="624">
        <v>1140</v>
      </c>
      <c r="C289" s="624">
        <v>2622000</v>
      </c>
      <c r="D289" s="633"/>
      <c r="E289" s="624">
        <f t="shared" si="4"/>
        <v>2622000</v>
      </c>
      <c r="F289" s="588"/>
      <c r="G289" s="531"/>
      <c r="H289" s="531"/>
      <c r="I289" s="531"/>
      <c r="J289" s="531"/>
    </row>
    <row r="290" spans="1:10" s="492" customFormat="1" ht="22.5" customHeight="1" x14ac:dyDescent="0.15">
      <c r="A290" s="623" t="s">
        <v>1202</v>
      </c>
      <c r="B290" s="624">
        <v>900</v>
      </c>
      <c r="C290" s="624">
        <v>1800000</v>
      </c>
      <c r="D290" s="633"/>
      <c r="E290" s="624">
        <f t="shared" si="4"/>
        <v>1800000</v>
      </c>
      <c r="F290" s="588"/>
      <c r="G290" s="531"/>
      <c r="H290" s="531"/>
      <c r="I290" s="531"/>
      <c r="J290" s="531"/>
    </row>
    <row r="291" spans="1:10" s="492" customFormat="1" ht="22.5" customHeight="1" x14ac:dyDescent="0.15">
      <c r="A291" s="623" t="s">
        <v>1092</v>
      </c>
      <c r="B291" s="624">
        <v>200</v>
      </c>
      <c r="C291" s="624">
        <v>260000</v>
      </c>
      <c r="D291" s="633"/>
      <c r="E291" s="624">
        <f t="shared" si="4"/>
        <v>260000</v>
      </c>
      <c r="F291" s="588"/>
      <c r="G291" s="531"/>
      <c r="H291" s="531"/>
      <c r="I291" s="531"/>
      <c r="J291" s="531"/>
    </row>
    <row r="292" spans="1:10" s="492" customFormat="1" ht="22.5" customHeight="1" x14ac:dyDescent="0.15">
      <c r="A292" s="623" t="s">
        <v>1147</v>
      </c>
      <c r="B292" s="624">
        <v>2000</v>
      </c>
      <c r="C292" s="624">
        <v>2600000</v>
      </c>
      <c r="D292" s="633"/>
      <c r="E292" s="624">
        <f t="shared" si="4"/>
        <v>2600000</v>
      </c>
      <c r="F292" s="588"/>
      <c r="G292" s="531"/>
      <c r="H292" s="531"/>
      <c r="I292" s="531"/>
      <c r="J292" s="531"/>
    </row>
    <row r="293" spans="1:10" s="492" customFormat="1" ht="22.5" customHeight="1" x14ac:dyDescent="0.15">
      <c r="A293" s="623" t="s">
        <v>1224</v>
      </c>
      <c r="B293" s="624">
        <v>300</v>
      </c>
      <c r="C293" s="624">
        <v>5160000</v>
      </c>
      <c r="D293" s="633"/>
      <c r="E293" s="624">
        <f t="shared" si="4"/>
        <v>5160000</v>
      </c>
      <c r="F293" s="588"/>
      <c r="G293" s="531"/>
      <c r="H293" s="531"/>
      <c r="I293" s="531"/>
      <c r="J293" s="531"/>
    </row>
    <row r="294" spans="1:10" s="492" customFormat="1" ht="30" customHeight="1" x14ac:dyDescent="0.15">
      <c r="A294" s="634" t="s">
        <v>179</v>
      </c>
      <c r="B294" s="635"/>
      <c r="C294" s="636">
        <f>SUM(C7:C293)</f>
        <v>25278347890</v>
      </c>
      <c r="D294" s="637">
        <f>SUM(D7:D293)</f>
        <v>0</v>
      </c>
      <c r="E294" s="637">
        <f>SUM(E7:E293)</f>
        <v>25278347890</v>
      </c>
      <c r="F294" s="631"/>
      <c r="G294" s="531"/>
      <c r="H294" s="531"/>
      <c r="I294" s="531"/>
      <c r="J294" s="531"/>
    </row>
  </sheetData>
  <mergeCells count="9">
    <mergeCell ref="A294:B294"/>
    <mergeCell ref="A1:F1"/>
    <mergeCell ref="A2:F2"/>
    <mergeCell ref="A4:C4"/>
    <mergeCell ref="A5:A6"/>
    <mergeCell ref="B5:B6"/>
    <mergeCell ref="C5:C6"/>
    <mergeCell ref="D5:E5"/>
    <mergeCell ref="F5:F6"/>
  </mergeCells>
  <phoneticPr fontId="10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90" firstPageNumber="70" orientation="portrait" useFirstPageNumber="1" horizontalDpi="300" verticalDpi="300" r:id="rId1"/>
  <headerFooter alignWithMargins="0">
    <oddFooter>&amp;C&amp;"굴림체,보통"&amp;12&amp;P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이름이 지정된 범위</vt:lpstr>
      </vt:variant>
      <vt:variant>
        <vt:i4>21</vt:i4>
      </vt:variant>
    </vt:vector>
  </HeadingPairs>
  <TitlesOfParts>
    <vt:vector size="37" baseType="lpstr">
      <vt:lpstr>토지(위원회)</vt:lpstr>
      <vt:lpstr>건물(위원회)</vt:lpstr>
      <vt:lpstr>부대설비(위원회)</vt:lpstr>
      <vt:lpstr>기계(위원회)</vt:lpstr>
      <vt:lpstr>차량 등(위원회)</vt:lpstr>
      <vt:lpstr>비품,입목(위원회)</vt:lpstr>
      <vt:lpstr>도서(위원회)</vt:lpstr>
      <vt:lpstr>토지(골프장)</vt:lpstr>
      <vt:lpstr>건물(골프장)</vt:lpstr>
      <vt:lpstr>기계장치(골프장)</vt:lpstr>
      <vt:lpstr>구축물(골프장)</vt:lpstr>
      <vt:lpstr>코스(골프장)</vt:lpstr>
      <vt:lpstr>차량운반구(골프장)</vt:lpstr>
      <vt:lpstr>비품(골프장)</vt:lpstr>
      <vt:lpstr>공구와기구(골프장)</vt:lpstr>
      <vt:lpstr>입목(골프장)</vt:lpstr>
      <vt:lpstr>'건물(골프장)'!Print_Area</vt:lpstr>
      <vt:lpstr>'건물(위원회)'!Print_Area</vt:lpstr>
      <vt:lpstr>'구축물(골프장)'!Print_Area</vt:lpstr>
      <vt:lpstr>'기계(위원회)'!Print_Area</vt:lpstr>
      <vt:lpstr>'기계장치(골프장)'!Print_Area</vt:lpstr>
      <vt:lpstr>'도서(위원회)'!Print_Area</vt:lpstr>
      <vt:lpstr>'부대설비(위원회)'!Print_Area</vt:lpstr>
      <vt:lpstr>'비품(골프장)'!Print_Area</vt:lpstr>
      <vt:lpstr>'비품,입목(위원회)'!Print_Area</vt:lpstr>
      <vt:lpstr>'차량 등(위원회)'!Print_Area</vt:lpstr>
      <vt:lpstr>'차량운반구(골프장)'!Print_Area</vt:lpstr>
      <vt:lpstr>'코스(골프장)'!Print_Area</vt:lpstr>
      <vt:lpstr>'토지(골프장)'!Print_Area</vt:lpstr>
      <vt:lpstr>'토지(위원회)'!Print_Area</vt:lpstr>
      <vt:lpstr>'구축물(골프장)'!Print_Titles</vt:lpstr>
      <vt:lpstr>'기계(위원회)'!Print_Titles</vt:lpstr>
      <vt:lpstr>'기계장치(골프장)'!Print_Titles</vt:lpstr>
      <vt:lpstr>'부대설비(위원회)'!Print_Titles</vt:lpstr>
      <vt:lpstr>'입목(골프장)'!Print_Titles</vt:lpstr>
      <vt:lpstr>'차량운반구(골프장)'!Print_Titles</vt:lpstr>
      <vt:lpstr>'토지(골프장)'!Print_Titles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2018-02-20T06:56:58Z</dcterms:created>
  <dcterms:modified xsi:type="dcterms:W3CDTF">2018-02-20T07:26:35Z</dcterms:modified>
</cp:coreProperties>
</file>