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3년 공모 준비\유종원 과장님 전달용\"/>
    </mc:Choice>
  </mc:AlternateContent>
  <bookViews>
    <workbookView xWindow="0" yWindow="0" windowWidth="23040" windowHeight="10596"/>
  </bookViews>
  <sheets>
    <sheet name="계산식" sheetId="1" r:id="rId1"/>
  </sheets>
  <definedNames>
    <definedName name="_xlnm.Print_Area" localSheetId="0">계산식!$A$1:$L$28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1" i="1" l="1"/>
  <c r="K17" i="1"/>
  <c r="L17" i="1" s="1"/>
  <c r="K18" i="1"/>
  <c r="L18" i="1" s="1"/>
  <c r="K19" i="1"/>
  <c r="L19" i="1" s="1"/>
  <c r="K20" i="1"/>
  <c r="L20" i="1"/>
  <c r="K21" i="1"/>
  <c r="L21" i="1" s="1"/>
  <c r="K22" i="1"/>
  <c r="L22" i="1"/>
  <c r="C25" i="1" l="1"/>
  <c r="D25" i="1" s="1"/>
  <c r="E25" i="1" s="1"/>
  <c r="C26" i="1"/>
  <c r="D26" i="1" s="1"/>
  <c r="E26" i="1" s="1"/>
  <c r="D12" i="1" l="1"/>
  <c r="E12" i="1" l="1"/>
  <c r="F12" i="1"/>
  <c r="D11" i="1"/>
  <c r="E11" i="1" l="1"/>
  <c r="F11" i="1"/>
</calcChain>
</file>

<file path=xl/sharedStrings.xml><?xml version="1.0" encoding="utf-8"?>
<sst xmlns="http://schemas.openxmlformats.org/spreadsheetml/2006/main" count="50" uniqueCount="45">
  <si>
    <t>예시</t>
    <phoneticPr fontId="2" type="noConversion"/>
  </si>
  <si>
    <t>입력</t>
    <phoneticPr fontId="2" type="noConversion"/>
  </si>
  <si>
    <t>자부담 비율(%)</t>
    <phoneticPr fontId="2" type="noConversion"/>
  </si>
  <si>
    <t>총 사업비(A+B)</t>
    <phoneticPr fontId="2" type="noConversion"/>
  </si>
  <si>
    <t>지원신청액(A)</t>
    <phoneticPr fontId="2" type="noConversion"/>
  </si>
  <si>
    <t>최소 자부담 필요액
(총 사업비의 10%)</t>
    <phoneticPr fontId="2" type="noConversion"/>
  </si>
  <si>
    <r>
      <t xml:space="preserve">최소 자기부담금액(B)
</t>
    </r>
    <r>
      <rPr>
        <sz val="10"/>
        <rFont val="맑은 고딕"/>
        <family val="3"/>
        <charset val="129"/>
        <scheme val="minor"/>
      </rPr>
      <t>* 천원단위 올림</t>
    </r>
    <phoneticPr fontId="2" type="noConversion"/>
  </si>
  <si>
    <t>&lt;최소 자부담액 산출 시, 유의사항&gt;</t>
    <phoneticPr fontId="2" type="noConversion"/>
  </si>
  <si>
    <r>
      <t xml:space="preserve">• </t>
    </r>
    <r>
      <rPr>
        <b/>
        <sz val="10"/>
        <rFont val="맑은 고딕"/>
        <family val="3"/>
        <charset val="129"/>
        <scheme val="minor"/>
      </rPr>
      <t>지원신청액(A) :</t>
    </r>
    <r>
      <rPr>
        <sz val="10"/>
        <rFont val="맑은 고딕"/>
        <family val="3"/>
        <charset val="129"/>
        <scheme val="minor"/>
      </rPr>
      <t xml:space="preserve"> 신청하고자 하는 지원액을 표 안의 노란색 박스에 입력해주시기 바랍니다. (해당 칸에만 금액 입력)</t>
    </r>
    <phoneticPr fontId="2" type="noConversion"/>
  </si>
  <si>
    <t>• 산식 오류, 파일 오류 등을 대비해 최소 자부담액은 총 사업비의 10% 자부담 계산식을 토대로 다시 한번 확인해주시기 바랍니다. 
 * 지원신청액에 따른 최소 자부담(총 사업비의 10%) 계산식 : (B/(A+B))*100=10</t>
    <phoneticPr fontId="2" type="noConversion"/>
  </si>
  <si>
    <t>(단위 : 원, %)</t>
    <phoneticPr fontId="2" type="noConversion"/>
  </si>
  <si>
    <t>총액(A+B)</t>
    <phoneticPr fontId="2" type="noConversion"/>
  </si>
  <si>
    <t>• 산식 오류, 파일 오류 등을 대비해 공급가액은 아래 계산식을 토대로 다시 한번 확인해주시기 바랍니다. 
 * 공급가액(A) 계산식 : (A+B)/1.1</t>
    <phoneticPr fontId="2" type="noConversion"/>
  </si>
  <si>
    <t>&lt;부가가치세액(사업비 외 자부담액) 산출 시, 유의사항&gt;</t>
    <phoneticPr fontId="2" type="noConversion"/>
  </si>
  <si>
    <t>부가가치세액 비율(%)</t>
    <phoneticPr fontId="2" type="noConversion"/>
  </si>
  <si>
    <t>공급가액(A)</t>
    <phoneticPr fontId="2" type="noConversion"/>
  </si>
  <si>
    <r>
      <t>예산 편성 O
(사업비)</t>
    </r>
    <r>
      <rPr>
        <sz val="10"/>
        <color theme="1"/>
        <rFont val="맑은 고딕"/>
        <family val="3"/>
        <charset val="129"/>
        <scheme val="minor"/>
      </rPr>
      <t xml:space="preserve">
* 총 사업비(국고보조금 혹은 
자부담금) 내 편성 가능</t>
    </r>
    <phoneticPr fontId="2" type="noConversion"/>
  </si>
  <si>
    <t xml:space="preserve">지원신청서 예산내역 작성 시,
예산 편성 가능 여부 </t>
    <phoneticPr fontId="2" type="noConversion"/>
  </si>
  <si>
    <r>
      <rPr>
        <b/>
        <sz val="10"/>
        <rFont val="맑은 고딕"/>
        <family val="3"/>
        <charset val="129"/>
        <scheme val="minor"/>
      </rPr>
      <t>• 총액(A+B) :</t>
    </r>
    <r>
      <rPr>
        <sz val="10"/>
        <rFont val="맑은 고딕"/>
        <family val="3"/>
        <charset val="129"/>
        <scheme val="minor"/>
      </rPr>
      <t xml:space="preserve"> 거래하고자 하는 업체에 지급하고자 하는 예산액을 표 안의 노란색 박스에 입력해주시기 바랍니다. (해당 칸에만 금액 입력)</t>
    </r>
    <phoneticPr fontId="2" type="noConversion"/>
  </si>
  <si>
    <r>
      <t xml:space="preserve">• 공급가액(A) : </t>
    </r>
    <r>
      <rPr>
        <sz val="10"/>
        <color theme="1"/>
        <rFont val="맑은 고딕"/>
        <family val="3"/>
        <charset val="129"/>
        <scheme val="minor"/>
      </rPr>
      <t>입력하신 총액(A+B)에 따라 산출된 공급가액(A)입니다.</t>
    </r>
    <phoneticPr fontId="2" type="noConversion"/>
  </si>
  <si>
    <t>부가가치세액(B)</t>
    <phoneticPr fontId="2" type="noConversion"/>
  </si>
  <si>
    <r>
      <t>• 부가가치세액(B)</t>
    </r>
    <r>
      <rPr>
        <sz val="10"/>
        <color theme="1"/>
        <rFont val="맑은 고딕"/>
        <family val="3"/>
        <charset val="129"/>
        <scheme val="minor"/>
      </rPr>
      <t xml:space="preserve"> : 공급가액(A)의 10%로 사업비 외 자부담입니다(지원신청서상 예산계획에 작성 불필요)</t>
    </r>
    <phoneticPr fontId="2" type="noConversion"/>
  </si>
  <si>
    <t>1. [공통] 자부담액 산출 방법</t>
    <phoneticPr fontId="2" type="noConversion"/>
  </si>
  <si>
    <r>
      <t>2. [단체(과세사업자)만 해당] 부가가치세액</t>
    </r>
    <r>
      <rPr>
        <b/>
        <sz val="11"/>
        <color theme="1"/>
        <rFont val="맑은 고딕"/>
        <family val="3"/>
        <charset val="129"/>
      </rPr>
      <t>(사업비 외 자부담액)</t>
    </r>
    <r>
      <rPr>
        <b/>
        <sz val="12"/>
        <color theme="1"/>
        <rFont val="맑은 고딕"/>
        <family val="3"/>
        <charset val="129"/>
      </rPr>
      <t xml:space="preserve"> 산출방법</t>
    </r>
    <phoneticPr fontId="2" type="noConversion"/>
  </si>
  <si>
    <r>
      <t xml:space="preserve">• 최소 자부담(자기부담금)액(B) : </t>
    </r>
    <r>
      <rPr>
        <sz val="10"/>
        <rFont val="맑은 고딕"/>
        <family val="3"/>
        <charset val="129"/>
        <scheme val="minor"/>
      </rPr>
      <t xml:space="preserve">입력하신 지원신청액(A)에 따라 산출된 최소 자부담액(B)입니다.
 * 지원신청 시, 사업계획에 맞추어 해당 자부담액 이상의 금액을 작성해 주셔도 됩니다. </t>
    </r>
    <phoneticPr fontId="2" type="noConversion"/>
  </si>
  <si>
    <t>1천만원</t>
    <phoneticPr fontId="2" type="noConversion"/>
  </si>
  <si>
    <t>2천만원</t>
    <phoneticPr fontId="2" type="noConversion"/>
  </si>
  <si>
    <t>4천만원이상 5천만원 미만</t>
    <phoneticPr fontId="2" type="noConversion"/>
  </si>
  <si>
    <t>5천만원이상 6천만원 미만</t>
    <phoneticPr fontId="2" type="noConversion"/>
  </si>
  <si>
    <t>6천만원이상 7천만원 미만</t>
    <phoneticPr fontId="2" type="noConversion"/>
  </si>
  <si>
    <t xml:space="preserve">* (참고) 사업규모별 회계검증수수료 </t>
    <phoneticPr fontId="2" type="noConversion"/>
  </si>
  <si>
    <t>총액
(A+B)</t>
    <phoneticPr fontId="2" type="noConversion"/>
  </si>
  <si>
    <t>공급가액
(A)</t>
    <phoneticPr fontId="2" type="noConversion"/>
  </si>
  <si>
    <t>지원신청액</t>
    <phoneticPr fontId="2" type="noConversion"/>
  </si>
  <si>
    <t>지원유형</t>
    <phoneticPr fontId="2" type="noConversion"/>
  </si>
  <si>
    <t>콘텐츠 창작(진입)</t>
    <phoneticPr fontId="2" type="noConversion"/>
  </si>
  <si>
    <t>3천만원이상 4천만원 미만</t>
    <phoneticPr fontId="2" type="noConversion"/>
  </si>
  <si>
    <t>콘텐츠 창작(성장),
확산 서비스(매개, 수익)</t>
    <phoneticPr fontId="2" type="noConversion"/>
  </si>
  <si>
    <t>확산 서비스(매개, 수익)</t>
    <phoneticPr fontId="2" type="noConversion"/>
  </si>
  <si>
    <r>
      <t>예산 편성 X
(사업비 외 자부담)</t>
    </r>
    <r>
      <rPr>
        <sz val="10"/>
        <color theme="1"/>
        <rFont val="맑은 고딕"/>
        <family val="3"/>
        <charset val="129"/>
        <scheme val="minor"/>
      </rPr>
      <t xml:space="preserve">
* 총 사업비 내 편성 불가로 지원신청서상 '예산집행계획'에 작성 불필요 </t>
    </r>
    <phoneticPr fontId="2" type="noConversion"/>
  </si>
  <si>
    <t>구분</t>
    <phoneticPr fontId="2" type="noConversion"/>
  </si>
  <si>
    <t>* (참고) 신청주체가 '과세사업자'인 경우, 지원신청서 상 예산집행계획 작성 예</t>
    <phoneticPr fontId="2" type="noConversion"/>
  </si>
  <si>
    <t>* (참고) 지원신청서 상 예산계획 작성 예</t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</si>
  <si>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2023년 온라인미디어 예술활동 지원사업 '아트 체인지업' </t>
    </r>
    <r>
      <rPr>
        <b/>
        <sz val="16"/>
        <color theme="1"/>
        <rFont val="맑은 고딕"/>
        <family val="3"/>
        <charset val="129"/>
        <scheme val="minor"/>
      </rPr>
      <t xml:space="preserve">
지원신청서 예산계획 작성시 '자부담 및 공급가액' 계산식 참고자료</t>
    </r>
    <phoneticPr fontId="2" type="noConversion"/>
  </si>
  <si>
    <r>
      <rPr>
        <b/>
        <sz val="10"/>
        <color rgb="FFFF0000"/>
        <rFont val="맑은 고딕"/>
        <family val="3"/>
        <charset val="129"/>
      </rPr>
      <t xml:space="preserve"> * 단체(과세사업자) : 과세사업자인 업체와 거래(부가가치세 포함 금액 지급)하는 경우, 부가가치세 10%는 사업비 외 자부담 편성</t>
    </r>
    <r>
      <rPr>
        <b/>
        <sz val="10"/>
        <color rgb="FF000099"/>
        <rFont val="맑은 고딕"/>
        <family val="3"/>
        <charset val="129"/>
      </rPr>
      <t xml:space="preserve">
                       </t>
    </r>
    <r>
      <rPr>
        <sz val="10"/>
        <color rgb="FF000099"/>
        <rFont val="맑은 고딕"/>
        <family val="3"/>
        <charset val="129"/>
      </rPr>
      <t xml:space="preserve">       (공급가액만 국고보조금, 자부담금으로 편성 가능 / 단체(과세사업자)라 하더라도 인건비, 사례비 편성의 경우 해당 없음) 
</t>
    </r>
    <r>
      <rPr>
        <b/>
        <sz val="10"/>
        <color rgb="FF000099"/>
        <rFont val="맑은 고딕"/>
        <family val="3"/>
        <charset val="129"/>
      </rPr>
      <t xml:space="preserve"> * 개인, 단체(면세사업자) : 해당 없음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</si>
</sst>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_-;\-* #,##0_-;_-* &quot;-&quot;?_-;_-@_-"/>
    <numFmt numFmtId="178" formatCode="_-* #,##0.0_-;\-* #,##0.0_-;_-* &quot;-&quot;?_-;_-@_-"/>
    <numFmt numFmtId="179" formatCode="_-* #,##0_-;\-* #,##0_-;_-* &quot;-&quot;??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9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9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99"/>
      <name val="맑은 고딕"/>
      <family val="3"/>
      <charset val="129"/>
    </font>
    <font>
      <sz val="10"/>
      <color rgb="FF000099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lightUp">
        <fgColor theme="0" tint="-0.34998626667073579"/>
        <bgColor theme="0" tint="-4.9989318521683403E-2"/>
      </patternFill>
    </fill>
    <fill>
      <patternFill patternType="lightUp">
        <fgColor theme="0" tint="-0.34998626667073579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1" fontId="7" fillId="3" borderId="1" xfId="1" applyFont="1" applyFill="1" applyBorder="1">
      <alignment vertical="center"/>
    </xf>
    <xf numFmtId="176" fontId="0" fillId="3" borderId="1" xfId="0" applyNumberFormat="1" applyFill="1" applyBorder="1">
      <alignment vertical="center"/>
    </xf>
    <xf numFmtId="41" fontId="3" fillId="4" borderId="1" xfId="1" applyFont="1" applyFill="1" applyBorder="1">
      <alignment vertical="center"/>
    </xf>
    <xf numFmtId="176" fontId="3" fillId="4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41" fontId="4" fillId="2" borderId="1" xfId="1" applyFont="1" applyFill="1" applyBorder="1" applyProtection="1">
      <alignment vertical="center"/>
      <protection locked="0"/>
    </xf>
    <xf numFmtId="0" fontId="8" fillId="0" borderId="0" xfId="0" applyFont="1" applyFill="1">
      <alignment vertical="center"/>
    </xf>
    <xf numFmtId="0" fontId="13" fillId="6" borderId="0" xfId="0" applyFont="1" applyFill="1">
      <alignment vertical="center"/>
    </xf>
    <xf numFmtId="0" fontId="0" fillId="6" borderId="0" xfId="0" applyFill="1">
      <alignment vertical="center"/>
    </xf>
    <xf numFmtId="0" fontId="12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0" fillId="0" borderId="0" xfId="0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176" fontId="9" fillId="0" borderId="0" xfId="0" applyNumberFormat="1" applyFont="1" applyFill="1" applyBorder="1">
      <alignment vertical="center"/>
    </xf>
    <xf numFmtId="176" fontId="0" fillId="0" borderId="0" xfId="0" applyNumberFormat="1" applyFill="1" applyBorder="1">
      <alignment vertical="center"/>
    </xf>
    <xf numFmtId="179" fontId="9" fillId="3" borderId="1" xfId="1" applyNumberFormat="1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9" fontId="9" fillId="4" borderId="1" xfId="1" applyNumberFormat="1" applyFont="1" applyFill="1" applyBorder="1">
      <alignment vertical="center"/>
    </xf>
    <xf numFmtId="41" fontId="9" fillId="8" borderId="1" xfId="1" applyFont="1" applyFill="1" applyBorder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1" fontId="7" fillId="0" borderId="1" xfId="1" applyFont="1" applyFill="1" applyBorder="1">
      <alignment vertical="center"/>
    </xf>
    <xf numFmtId="41" fontId="9" fillId="0" borderId="1" xfId="1" applyFont="1" applyFill="1" applyBorder="1">
      <alignment vertical="center"/>
    </xf>
    <xf numFmtId="176" fontId="9" fillId="0" borderId="1" xfId="0" applyNumberFormat="1" applyFont="1" applyFill="1" applyBorder="1">
      <alignment vertical="center"/>
    </xf>
    <xf numFmtId="178" fontId="0" fillId="3" borderId="1" xfId="0" applyNumberFormat="1" applyFill="1" applyBorder="1">
      <alignment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9" fontId="21" fillId="11" borderId="1" xfId="1" applyNumberFormat="1" applyFont="1" applyFill="1" applyBorder="1">
      <alignment vertical="center"/>
    </xf>
    <xf numFmtId="41" fontId="21" fillId="8" borderId="1" xfId="1" applyFont="1" applyFill="1" applyBorder="1">
      <alignment vertical="center"/>
    </xf>
    <xf numFmtId="41" fontId="21" fillId="10" borderId="1" xfId="1" applyFont="1" applyFill="1" applyBorder="1" applyProtection="1">
      <alignment vertical="center"/>
      <protection locked="0"/>
    </xf>
    <xf numFmtId="41" fontId="21" fillId="10" borderId="1" xfId="1" applyFont="1" applyFill="1" applyBorder="1">
      <alignment vertical="center"/>
    </xf>
    <xf numFmtId="0" fontId="20" fillId="5" borderId="0" xfId="0" applyFont="1" applyFill="1">
      <alignment vertical="center"/>
    </xf>
    <xf numFmtId="0" fontId="0" fillId="5" borderId="0" xfId="0" applyFill="1">
      <alignment vertical="center"/>
    </xf>
    <xf numFmtId="0" fontId="3" fillId="5" borderId="0" xfId="0" applyFont="1" applyFill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20" fillId="0" borderId="0" xfId="0" applyFont="1" applyFill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left" vertical="center" wrapText="1"/>
    </xf>
    <xf numFmtId="0" fontId="12" fillId="3" borderId="0" xfId="0" applyFont="1" applyFill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left" vertical="center" wrapText="1"/>
    </xf>
    <xf numFmtId="0" fontId="13" fillId="6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6" fillId="5" borderId="0" xfId="0" applyFont="1" applyFill="1" applyAlignment="1">
      <alignment horizontal="left" vertical="center" wrapText="1"/>
    </xf>
    <xf numFmtId="41" fontId="9" fillId="9" borderId="1" xfId="1" applyNumberFormat="1" applyFont="1" applyFill="1" applyBorder="1">
      <alignment vertical="center"/>
    </xf>
    <xf numFmtId="41" fontId="0" fillId="8" borderId="1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99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74084</xdr:colOff>
      <xdr:row>24</xdr:row>
      <xdr:rowOff>31750</xdr:rowOff>
    </xdr:from>
    <xdr:to>
      <xdr:col>11</xdr:col>
      <xdr:colOff>1011620</xdr:colOff>
      <xdr:row>28</xdr:row>
      <xdr:rowOff>43657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2334" y="7143750"/>
          <a:ext cx="6525536" cy="189574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</xdr:colOff>
      <xdr:row>9</xdr:row>
      <xdr:rowOff>42332</xdr:rowOff>
    </xdr:from>
    <xdr:to>
      <xdr:col>11</xdr:col>
      <xdr:colOff>988338</xdr:colOff>
      <xdr:row>11</xdr:row>
      <xdr:rowOff>366320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00" y="2889249"/>
          <a:ext cx="6544588" cy="990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4" zoomScale="90" zoomScaleNormal="90" workbookViewId="0">
      <selection activeCell="B12" sqref="B12"/>
    </sheetView>
  </sheetViews>
  <sheetFormatPr defaultRowHeight="17.399999999999999" x14ac:dyDescent="0.4"/>
  <cols>
    <col min="1" max="1" width="11.59765625" customWidth="1"/>
    <col min="2" max="5" width="22.59765625" customWidth="1"/>
    <col min="6" max="6" width="11.3984375" customWidth="1"/>
    <col min="7" max="7" width="2.59765625" customWidth="1"/>
    <col min="8" max="8" width="21.59765625" customWidth="1"/>
    <col min="9" max="9" width="24.5" customWidth="1"/>
    <col min="10" max="11" width="13.59765625" customWidth="1"/>
    <col min="12" max="12" width="13.5" customWidth="1"/>
  </cols>
  <sheetData>
    <row r="1" spans="1:12" ht="54" customHeight="1" x14ac:dyDescent="0.4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x14ac:dyDescent="0.4">
      <c r="H2" s="9"/>
      <c r="I2" s="9"/>
      <c r="J2" s="9"/>
      <c r="K2" s="9"/>
      <c r="L2" s="9"/>
    </row>
    <row r="3" spans="1:12" ht="21" customHeight="1" x14ac:dyDescent="0.4">
      <c r="A3" s="12" t="s">
        <v>22</v>
      </c>
      <c r="B3" s="13"/>
      <c r="C3" s="13"/>
      <c r="D3" s="13"/>
      <c r="E3" s="13"/>
      <c r="F3" s="13"/>
      <c r="H3" s="41"/>
      <c r="I3" s="9"/>
      <c r="J3" s="9"/>
      <c r="K3" s="9"/>
      <c r="L3" s="9"/>
    </row>
    <row r="4" spans="1:12" s="9" customFormat="1" ht="19.95" customHeight="1" x14ac:dyDescent="0.4">
      <c r="A4" s="48" t="s">
        <v>7</v>
      </c>
      <c r="B4" s="48"/>
      <c r="C4" s="48"/>
      <c r="D4" s="48"/>
      <c r="E4" s="48"/>
      <c r="F4" s="48"/>
    </row>
    <row r="5" spans="1:12" ht="19.95" customHeight="1" x14ac:dyDescent="0.4">
      <c r="A5" s="14" t="s">
        <v>8</v>
      </c>
      <c r="B5" s="15"/>
      <c r="C5" s="15"/>
      <c r="D5" s="15"/>
      <c r="E5" s="15"/>
      <c r="F5" s="15"/>
      <c r="H5" s="9"/>
      <c r="I5" s="9"/>
      <c r="J5" s="9"/>
      <c r="K5" s="9"/>
      <c r="L5" s="9"/>
    </row>
    <row r="6" spans="1:12" ht="37.950000000000003" customHeight="1" x14ac:dyDescent="0.4">
      <c r="A6" s="49" t="s">
        <v>24</v>
      </c>
      <c r="B6" s="49"/>
      <c r="C6" s="49"/>
      <c r="D6" s="49"/>
      <c r="E6" s="49"/>
      <c r="F6" s="49"/>
      <c r="H6" s="9"/>
      <c r="I6" s="9"/>
      <c r="J6" s="9"/>
      <c r="K6" s="9"/>
      <c r="L6" s="9"/>
    </row>
    <row r="7" spans="1:12" s="11" customFormat="1" ht="19.95" customHeight="1" x14ac:dyDescent="0.4">
      <c r="A7" s="50" t="s">
        <v>9</v>
      </c>
      <c r="B7" s="50"/>
      <c r="C7" s="50"/>
      <c r="D7" s="50"/>
      <c r="E7" s="50"/>
      <c r="F7" s="50"/>
    </row>
    <row r="8" spans="1:12" s="11" customFormat="1" ht="19.95" customHeight="1" x14ac:dyDescent="0.4">
      <c r="A8" s="50"/>
      <c r="B8" s="50"/>
      <c r="C8" s="50"/>
      <c r="D8" s="50"/>
      <c r="E8" s="50"/>
      <c r="F8" s="50"/>
      <c r="H8" s="41"/>
    </row>
    <row r="9" spans="1:12" ht="18" customHeight="1" x14ac:dyDescent="0.4">
      <c r="B9" s="2"/>
      <c r="D9" s="2"/>
      <c r="E9" s="2"/>
      <c r="F9" s="2" t="s">
        <v>10</v>
      </c>
      <c r="H9" s="37" t="s">
        <v>42</v>
      </c>
      <c r="I9" s="38"/>
      <c r="J9" s="38"/>
      <c r="K9" s="38"/>
      <c r="L9" s="38"/>
    </row>
    <row r="10" spans="1:12" s="3" customFormat="1" ht="34.799999999999997" x14ac:dyDescent="0.4">
      <c r="A10" s="24" t="s">
        <v>40</v>
      </c>
      <c r="B10" s="24" t="s">
        <v>4</v>
      </c>
      <c r="C10" s="25" t="s">
        <v>5</v>
      </c>
      <c r="D10" s="24" t="s">
        <v>6</v>
      </c>
      <c r="E10" s="25" t="s">
        <v>3</v>
      </c>
      <c r="F10" s="25" t="s">
        <v>2</v>
      </c>
      <c r="H10"/>
    </row>
    <row r="11" spans="1:12" ht="19.2" customHeight="1" x14ac:dyDescent="0.4">
      <c r="A11" s="4" t="s">
        <v>0</v>
      </c>
      <c r="B11" s="26">
        <v>52000000</v>
      </c>
      <c r="C11" s="57">
        <f>(10*B11)/90</f>
        <v>5777777.777777778</v>
      </c>
      <c r="D11" s="27">
        <f>ROUNDUP(C11,-4)</f>
        <v>5780000</v>
      </c>
      <c r="E11" s="28">
        <f>B11+D11</f>
        <v>57780000</v>
      </c>
      <c r="F11" s="28">
        <f>(D11/(B11+D11))*100</f>
        <v>10.003461405330565</v>
      </c>
    </row>
    <row r="12" spans="1:12" ht="36.6" customHeight="1" x14ac:dyDescent="0.4">
      <c r="A12" s="21" t="s">
        <v>1</v>
      </c>
      <c r="B12" s="10"/>
      <c r="C12" s="58">
        <f>(10*B12)/90</f>
        <v>0</v>
      </c>
      <c r="D12" s="7">
        <f>ROUNDUP(C12,-4)</f>
        <v>0</v>
      </c>
      <c r="E12" s="8">
        <f>B12+D12</f>
        <v>0</v>
      </c>
      <c r="F12" s="6" t="e">
        <f>(D12/(B12+D12))*100</f>
        <v>#DIV/0!</v>
      </c>
    </row>
    <row r="13" spans="1:12" x14ac:dyDescent="0.4">
      <c r="B13" s="1"/>
    </row>
    <row r="14" spans="1:12" x14ac:dyDescent="0.4">
      <c r="B14" s="1"/>
    </row>
    <row r="15" spans="1:12" ht="21" customHeight="1" x14ac:dyDescent="0.4">
      <c r="A15" s="54" t="s">
        <v>23</v>
      </c>
      <c r="B15" s="54"/>
      <c r="C15" s="54"/>
      <c r="D15" s="54"/>
      <c r="E15" s="54"/>
      <c r="F15" s="54"/>
      <c r="H15" s="37" t="s">
        <v>30</v>
      </c>
      <c r="I15" s="39"/>
      <c r="J15" s="39"/>
      <c r="K15" s="39"/>
      <c r="L15" s="38"/>
    </row>
    <row r="16" spans="1:12" ht="48" customHeight="1" x14ac:dyDescent="0.4">
      <c r="A16" s="56" t="s">
        <v>44</v>
      </c>
      <c r="B16" s="56"/>
      <c r="C16" s="56"/>
      <c r="D16" s="56"/>
      <c r="E16" s="56"/>
      <c r="F16" s="56"/>
      <c r="H16" s="40" t="s">
        <v>34</v>
      </c>
      <c r="I16" s="40" t="s">
        <v>33</v>
      </c>
      <c r="J16" s="40" t="s">
        <v>31</v>
      </c>
      <c r="K16" s="42" t="s">
        <v>32</v>
      </c>
      <c r="L16" s="40" t="s">
        <v>20</v>
      </c>
    </row>
    <row r="17" spans="1:12" ht="17.399999999999999" customHeight="1" x14ac:dyDescent="0.4">
      <c r="A17" s="48" t="s">
        <v>13</v>
      </c>
      <c r="B17" s="48"/>
      <c r="C17" s="48"/>
      <c r="D17" s="48"/>
      <c r="E17" s="48"/>
      <c r="F17" s="48"/>
      <c r="H17" s="45" t="s">
        <v>35</v>
      </c>
      <c r="I17" s="32" t="s">
        <v>25</v>
      </c>
      <c r="J17" s="35">
        <v>226000</v>
      </c>
      <c r="K17" s="33">
        <f>J17/1.1</f>
        <v>205454.54545454544</v>
      </c>
      <c r="L17" s="34">
        <f>K17*0.1</f>
        <v>20545.454545454544</v>
      </c>
    </row>
    <row r="18" spans="1:12" ht="19.2" customHeight="1" x14ac:dyDescent="0.4">
      <c r="A18" s="14" t="s">
        <v>18</v>
      </c>
      <c r="B18" s="15"/>
      <c r="C18" s="15"/>
      <c r="D18" s="15"/>
      <c r="E18" s="15"/>
      <c r="F18" s="15"/>
      <c r="H18" s="46"/>
      <c r="I18" s="32" t="s">
        <v>26</v>
      </c>
      <c r="J18" s="36">
        <v>302000</v>
      </c>
      <c r="K18" s="33">
        <f t="shared" ref="K18:K22" si="0">J18/1.1</f>
        <v>274545.45454545453</v>
      </c>
      <c r="L18" s="34">
        <f t="shared" ref="L18:L22" si="1">K18*0.1</f>
        <v>27454.545454545456</v>
      </c>
    </row>
    <row r="19" spans="1:12" ht="19.95" customHeight="1" x14ac:dyDescent="0.4">
      <c r="A19" s="55" t="s">
        <v>19</v>
      </c>
      <c r="B19" s="55"/>
      <c r="C19" s="55"/>
      <c r="D19" s="55"/>
      <c r="E19" s="55"/>
      <c r="F19" s="55"/>
      <c r="H19" s="47" t="s">
        <v>37</v>
      </c>
      <c r="I19" s="32" t="s">
        <v>36</v>
      </c>
      <c r="J19" s="36">
        <v>360000</v>
      </c>
      <c r="K19" s="33">
        <f t="shared" si="0"/>
        <v>327272.72727272724</v>
      </c>
      <c r="L19" s="34">
        <f t="shared" si="1"/>
        <v>32727.272727272724</v>
      </c>
    </row>
    <row r="20" spans="1:12" ht="19.95" customHeight="1" x14ac:dyDescent="0.4">
      <c r="A20" s="53" t="s">
        <v>21</v>
      </c>
      <c r="B20" s="53"/>
      <c r="C20" s="53"/>
      <c r="D20" s="53"/>
      <c r="E20" s="53"/>
      <c r="F20" s="53"/>
      <c r="H20" s="46"/>
      <c r="I20" s="32" t="s">
        <v>27</v>
      </c>
      <c r="J20" s="36">
        <v>390000</v>
      </c>
      <c r="K20" s="33">
        <f t="shared" si="0"/>
        <v>354545.45454545453</v>
      </c>
      <c r="L20" s="34">
        <f t="shared" si="1"/>
        <v>35454.545454545456</v>
      </c>
    </row>
    <row r="21" spans="1:12" x14ac:dyDescent="0.4">
      <c r="A21" s="50" t="s">
        <v>12</v>
      </c>
      <c r="B21" s="50"/>
      <c r="C21" s="50"/>
      <c r="D21" s="50"/>
      <c r="E21" s="50"/>
      <c r="F21" s="50"/>
      <c r="H21" s="45" t="s">
        <v>38</v>
      </c>
      <c r="I21" s="32" t="s">
        <v>28</v>
      </c>
      <c r="J21" s="36">
        <v>541000</v>
      </c>
      <c r="K21" s="33">
        <f t="shared" si="0"/>
        <v>491818.18181818177</v>
      </c>
      <c r="L21" s="34">
        <f t="shared" si="1"/>
        <v>49181.818181818177</v>
      </c>
    </row>
    <row r="22" spans="1:12" ht="18" customHeight="1" x14ac:dyDescent="0.4">
      <c r="A22" s="50"/>
      <c r="B22" s="50"/>
      <c r="C22" s="50"/>
      <c r="D22" s="50"/>
      <c r="E22" s="50"/>
      <c r="F22" s="50"/>
      <c r="H22" s="46"/>
      <c r="I22" s="32" t="s">
        <v>29</v>
      </c>
      <c r="J22" s="36">
        <v>586000</v>
      </c>
      <c r="K22" s="33">
        <f t="shared" si="0"/>
        <v>532727.27272727271</v>
      </c>
      <c r="L22" s="34">
        <f t="shared" si="1"/>
        <v>53272.727272727272</v>
      </c>
    </row>
    <row r="23" spans="1:12" x14ac:dyDescent="0.4">
      <c r="B23" s="2"/>
      <c r="D23" s="2"/>
      <c r="E23" s="2" t="s">
        <v>10</v>
      </c>
      <c r="F23" s="16"/>
    </row>
    <row r="24" spans="1:12" ht="20.25" customHeight="1" x14ac:dyDescent="0.4">
      <c r="A24" s="24" t="s">
        <v>40</v>
      </c>
      <c r="B24" s="24" t="s">
        <v>11</v>
      </c>
      <c r="C24" s="25" t="s">
        <v>15</v>
      </c>
      <c r="D24" s="24" t="s">
        <v>20</v>
      </c>
      <c r="E24" s="25" t="s">
        <v>14</v>
      </c>
      <c r="F24" s="17"/>
      <c r="H24" s="37" t="s">
        <v>41</v>
      </c>
      <c r="I24" s="38"/>
      <c r="J24" s="38"/>
      <c r="K24" s="38"/>
      <c r="L24" s="38"/>
    </row>
    <row r="25" spans="1:12" ht="22.2" customHeight="1" x14ac:dyDescent="0.4">
      <c r="A25" s="4" t="s">
        <v>0</v>
      </c>
      <c r="B25" s="5">
        <v>3000000</v>
      </c>
      <c r="C25" s="20">
        <f>B25/1.1</f>
        <v>2727272.7272727271</v>
      </c>
      <c r="D25" s="23">
        <f>C25*0.1</f>
        <v>272727.27272727271</v>
      </c>
      <c r="E25" s="29">
        <f>D25/C25*100</f>
        <v>10</v>
      </c>
      <c r="F25" s="18"/>
    </row>
    <row r="26" spans="1:12" ht="36.75" customHeight="1" x14ac:dyDescent="0.4">
      <c r="A26" s="21" t="s">
        <v>1</v>
      </c>
      <c r="B26" s="10"/>
      <c r="C26" s="22">
        <f>B26/1.1</f>
        <v>0</v>
      </c>
      <c r="D26" s="23">
        <f>C26*0.1</f>
        <v>0</v>
      </c>
      <c r="E26" s="29" t="e">
        <f>D26/C26*100</f>
        <v>#DIV/0!</v>
      </c>
      <c r="F26" s="19"/>
    </row>
    <row r="27" spans="1:12" ht="81.599999999999994" x14ac:dyDescent="0.4">
      <c r="A27" s="51" t="s">
        <v>17</v>
      </c>
      <c r="B27" s="52"/>
      <c r="C27" s="31" t="s">
        <v>16</v>
      </c>
      <c r="D27" s="30" t="s">
        <v>39</v>
      </c>
    </row>
  </sheetData>
  <sheetProtection algorithmName="SHA-512" hashValue="JThiTgB/IvmmjBme+d/LnJetpUQUZ9+G3vJLGMfZ9WpqR9vim9gpWYEPO3deuvTsBZ6BhuSjJvFG+p2XFcpN/g==" saltValue="jElhqvCeViEqCh69aVDUzg==" spinCount="100000" sheet="1" objects="1" scenarios="1"/>
  <mergeCells count="14">
    <mergeCell ref="A27:B27"/>
    <mergeCell ref="A20:F20"/>
    <mergeCell ref="A17:F17"/>
    <mergeCell ref="A15:F15"/>
    <mergeCell ref="A19:F19"/>
    <mergeCell ref="A21:F22"/>
    <mergeCell ref="A16:F16"/>
    <mergeCell ref="A1:L1"/>
    <mergeCell ref="H21:H22"/>
    <mergeCell ref="H19:H20"/>
    <mergeCell ref="H17:H18"/>
    <mergeCell ref="A4:F4"/>
    <mergeCell ref="A6:F6"/>
    <mergeCell ref="A7:F8"/>
  </mergeCells>
  <phoneticPr fontId="2" type="noConversion"/>
  <pageMargins left="0.39370078740157483" right="0.39370078740157483" top="0.39370078740157483" bottom="0.39370078740157483" header="0.39370078740157483" footer="0.39370078740157483"/>
  <pageSetup paperSize="9" scale="65" orientation="landscape" copies="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계산식</vt:lpstr>
      <vt:lpstr>계산식!Print_Area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한국문화예술위원회</dc:creator>
  <cp:lastModifiedBy>user</cp:lastModifiedBy>
  <cp:lastPrinted>2023-01-31T05:23:38Z</cp:lastPrinted>
  <dcterms:created xsi:type="dcterms:W3CDTF">2020-09-11T07:45:49Z</dcterms:created>
  <dcterms:modified xsi:type="dcterms:W3CDTF">2023-02-01T13:01:44Z</dcterms:modified>
</cp:coreProperties>
</file>